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35" windowWidth="19875" windowHeight="6690" activeTab="3"/>
  </bookViews>
  <sheets>
    <sheet name="Navigation" sheetId="3" r:id="rId1"/>
    <sheet name="Strains" sheetId="2" r:id="rId2"/>
    <sheet name="980052" sheetId="1" r:id="rId3"/>
    <sheet name="Setup" sheetId="4" r:id="rId4"/>
  </sheets>
  <externalReferences>
    <externalReference r:id="rId5"/>
  </externalReferences>
  <definedNames>
    <definedName name="solver_adj" localSheetId="2" hidden="1">'980052'!$G$556:$J$556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'980052'!$H$559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T29" i="4"/>
  <c r="T30"/>
  <c r="T31"/>
  <c r="T32"/>
  <c r="T33"/>
  <c r="T34"/>
  <c r="T28"/>
  <c r="T18"/>
  <c r="T19"/>
  <c r="T20"/>
  <c r="T21"/>
  <c r="T22"/>
  <c r="T23"/>
  <c r="T24"/>
  <c r="T25"/>
  <c r="T26"/>
  <c r="T27"/>
  <c r="T17"/>
  <c r="T37" s="1"/>
  <c r="T7"/>
  <c r="T8"/>
  <c r="T9"/>
  <c r="T10"/>
  <c r="T11"/>
  <c r="T12"/>
  <c r="T13"/>
  <c r="T14"/>
  <c r="T15"/>
  <c r="T16"/>
  <c r="T6"/>
  <c r="V36"/>
  <c r="V37"/>
  <c r="U37"/>
  <c r="U36"/>
  <c r="V29"/>
  <c r="V30"/>
  <c r="V31"/>
  <c r="V32"/>
  <c r="V33"/>
  <c r="V34"/>
  <c r="V28"/>
  <c r="M10"/>
  <c r="L16"/>
  <c r="M16" s="1"/>
  <c r="L15"/>
  <c r="M15" s="1"/>
  <c r="L14"/>
  <c r="M14" s="1"/>
  <c r="L13"/>
  <c r="M13" s="1"/>
  <c r="L12"/>
  <c r="M12" s="1"/>
  <c r="L11"/>
  <c r="M11" s="1"/>
  <c r="L10"/>
  <c r="L9"/>
  <c r="M9" s="1"/>
  <c r="L8"/>
  <c r="M8" s="1"/>
  <c r="L7"/>
  <c r="M7" s="1"/>
  <c r="L6"/>
  <c r="M6" s="1"/>
  <c r="U34"/>
  <c r="U33"/>
  <c r="U32"/>
  <c r="U31"/>
  <c r="U30"/>
  <c r="U29"/>
  <c r="S29"/>
  <c r="S30" s="1"/>
  <c r="S31" s="1"/>
  <c r="S32" s="1"/>
  <c r="S33" s="1"/>
  <c r="S34" s="1"/>
  <c r="U28"/>
  <c r="V27"/>
  <c r="U27"/>
  <c r="V26"/>
  <c r="U26"/>
  <c r="V25"/>
  <c r="U25"/>
  <c r="V24"/>
  <c r="U24"/>
  <c r="V23"/>
  <c r="U23"/>
  <c r="V22"/>
  <c r="U22"/>
  <c r="V21"/>
  <c r="U21"/>
  <c r="V20"/>
  <c r="U20"/>
  <c r="V19"/>
  <c r="U19"/>
  <c r="V18"/>
  <c r="U18"/>
  <c r="S18"/>
  <c r="S19" s="1"/>
  <c r="S20" s="1"/>
  <c r="S21" s="1"/>
  <c r="S22" s="1"/>
  <c r="S23" s="1"/>
  <c r="S24" s="1"/>
  <c r="S25" s="1"/>
  <c r="S26" s="1"/>
  <c r="S27" s="1"/>
  <c r="V17"/>
  <c r="U17"/>
  <c r="V16"/>
  <c r="U16"/>
  <c r="V15"/>
  <c r="U15"/>
  <c r="V14"/>
  <c r="U14"/>
  <c r="V13"/>
  <c r="U13"/>
  <c r="V12"/>
  <c r="U12"/>
  <c r="V11"/>
  <c r="U11"/>
  <c r="V10"/>
  <c r="U10"/>
  <c r="V9"/>
  <c r="U9"/>
  <c r="V8"/>
  <c r="U8"/>
  <c r="V7"/>
  <c r="U7"/>
  <c r="S7"/>
  <c r="S8" s="1"/>
  <c r="S9" s="1"/>
  <c r="S10" s="1"/>
  <c r="S11" s="1"/>
  <c r="S12" s="1"/>
  <c r="S13" s="1"/>
  <c r="S14" s="1"/>
  <c r="S15" s="1"/>
  <c r="S16" s="1"/>
  <c r="V6"/>
  <c r="U6"/>
  <c r="T36" l="1"/>
  <c r="E16"/>
  <c r="E15"/>
  <c r="J15" s="1"/>
  <c r="E14"/>
  <c r="E13"/>
  <c r="E12"/>
  <c r="J11"/>
  <c r="E11"/>
  <c r="E10"/>
  <c r="E9"/>
  <c r="E8"/>
  <c r="E7"/>
  <c r="E6"/>
  <c r="F591" i="1"/>
  <c r="J6" i="4" l="1"/>
  <c r="J12"/>
  <c r="J9"/>
  <c r="J8"/>
  <c r="J14"/>
  <c r="J7"/>
  <c r="J10"/>
  <c r="J13"/>
  <c r="J16"/>
  <c r="G591" i="1"/>
  <c r="F590"/>
  <c r="G590" l="1"/>
  <c r="F589"/>
  <c r="G589" l="1"/>
  <c r="F588"/>
  <c r="G588" l="1"/>
  <c r="F587"/>
  <c r="G587" l="1"/>
  <c r="F586"/>
  <c r="G586" l="1"/>
  <c r="F585"/>
  <c r="G585" l="1"/>
  <c r="F584"/>
  <c r="G584" l="1"/>
  <c r="F583"/>
  <c r="G583" l="1"/>
  <c r="F582"/>
  <c r="G582" l="1"/>
  <c r="F581"/>
  <c r="G581" l="1"/>
  <c r="F580"/>
  <c r="G580" l="1"/>
  <c r="F579"/>
  <c r="G579" l="1"/>
  <c r="F578"/>
  <c r="G578" l="1"/>
  <c r="F577"/>
  <c r="G577" l="1"/>
  <c r="F576"/>
  <c r="G576" l="1"/>
  <c r="F575"/>
  <c r="G575" l="1"/>
  <c r="F574"/>
  <c r="G574" l="1"/>
  <c r="F573"/>
  <c r="G573" l="1"/>
  <c r="F572"/>
  <c r="G572" l="1"/>
  <c r="F571"/>
  <c r="G571" l="1"/>
  <c r="F570"/>
  <c r="G570" l="1"/>
  <c r="F569"/>
  <c r="G569" l="1"/>
  <c r="F568"/>
  <c r="G568" l="1"/>
  <c r="F567"/>
  <c r="G567" l="1"/>
  <c r="F566"/>
  <c r="G566" l="1"/>
  <c r="F565"/>
  <c r="G565" l="1"/>
  <c r="F564"/>
  <c r="G564" l="1"/>
  <c r="F563"/>
  <c r="G563" l="1"/>
  <c r="F562"/>
  <c r="G562" l="1"/>
  <c r="F561"/>
  <c r="G561" l="1"/>
  <c r="F560"/>
  <c r="G560" l="1"/>
  <c r="F559"/>
  <c r="F541"/>
  <c r="G559" l="1"/>
  <c r="H559" s="1"/>
  <c r="G541"/>
  <c r="F540"/>
  <c r="G540" l="1"/>
  <c r="F539"/>
  <c r="G539" l="1"/>
  <c r="F538"/>
  <c r="G538" l="1"/>
  <c r="F537"/>
  <c r="G537" l="1"/>
  <c r="F536"/>
  <c r="G536" l="1"/>
  <c r="F535"/>
  <c r="G535" l="1"/>
  <c r="F534"/>
  <c r="G534" l="1"/>
  <c r="F533"/>
  <c r="G533" l="1"/>
  <c r="F532"/>
  <c r="G532" l="1"/>
  <c r="F531"/>
  <c r="G531" l="1"/>
  <c r="F530"/>
  <c r="G530" l="1"/>
  <c r="F529"/>
  <c r="G529" l="1"/>
  <c r="F528"/>
  <c r="G528" l="1"/>
  <c r="F527"/>
  <c r="G527" l="1"/>
  <c r="F526"/>
  <c r="G526" l="1"/>
  <c r="F525"/>
  <c r="G525" l="1"/>
  <c r="F524"/>
  <c r="G524" l="1"/>
  <c r="F523"/>
  <c r="G523" l="1"/>
  <c r="F522"/>
  <c r="G522" l="1"/>
  <c r="F521"/>
  <c r="G521" l="1"/>
  <c r="F520"/>
  <c r="G520" l="1"/>
  <c r="F519"/>
  <c r="G519" l="1"/>
  <c r="F518"/>
  <c r="G518" l="1"/>
  <c r="F517"/>
  <c r="G517" l="1"/>
  <c r="F516"/>
  <c r="G516" l="1"/>
  <c r="F515"/>
  <c r="G515" l="1"/>
  <c r="F514"/>
  <c r="G514" l="1"/>
  <c r="F513"/>
  <c r="G513" l="1"/>
  <c r="F512"/>
  <c r="G512" l="1"/>
  <c r="F511"/>
  <c r="G511" l="1"/>
  <c r="F510"/>
  <c r="G510" l="1"/>
  <c r="F491"/>
  <c r="F509"/>
  <c r="G509" l="1"/>
  <c r="H509" s="1"/>
  <c r="G491"/>
  <c r="F490"/>
  <c r="G490" l="1"/>
  <c r="F489"/>
  <c r="G489" l="1"/>
  <c r="F488"/>
  <c r="G488" l="1"/>
  <c r="F487"/>
  <c r="G487" l="1"/>
  <c r="F486"/>
  <c r="G486" l="1"/>
  <c r="F485"/>
  <c r="G485" l="1"/>
  <c r="F484"/>
  <c r="G484" l="1"/>
  <c r="F483"/>
  <c r="G483" l="1"/>
  <c r="F482"/>
  <c r="G482" l="1"/>
  <c r="F481"/>
  <c r="G481" l="1"/>
  <c r="F480"/>
  <c r="G480" l="1"/>
  <c r="F479"/>
  <c r="G479" l="1"/>
  <c r="F478"/>
  <c r="G478" l="1"/>
  <c r="F477"/>
  <c r="G477" l="1"/>
  <c r="F476"/>
  <c r="G476" l="1"/>
  <c r="F475"/>
  <c r="G475" l="1"/>
  <c r="F474"/>
  <c r="G474" l="1"/>
  <c r="F473"/>
  <c r="G473" l="1"/>
  <c r="F472"/>
  <c r="G472" l="1"/>
  <c r="F471"/>
  <c r="G471" l="1"/>
  <c r="F470"/>
  <c r="G470" l="1"/>
  <c r="F469"/>
  <c r="G469" l="1"/>
  <c r="F468"/>
  <c r="G468" l="1"/>
  <c r="F467"/>
  <c r="G467" l="1"/>
  <c r="F466"/>
  <c r="G466" l="1"/>
  <c r="F465"/>
  <c r="G465" l="1"/>
  <c r="F464"/>
  <c r="G464" l="1"/>
  <c r="F463"/>
  <c r="G463" l="1"/>
  <c r="F462"/>
  <c r="G462" l="1"/>
  <c r="F461"/>
  <c r="G461" l="1"/>
  <c r="F460"/>
  <c r="G460" l="1"/>
  <c r="F459"/>
  <c r="F441"/>
  <c r="G459" l="1"/>
  <c r="H459" s="1"/>
  <c r="G441"/>
  <c r="F440"/>
  <c r="G440" l="1"/>
  <c r="F439"/>
  <c r="G439" l="1"/>
  <c r="F438"/>
  <c r="G438" l="1"/>
  <c r="F437"/>
  <c r="G437" l="1"/>
  <c r="F436"/>
  <c r="G436" l="1"/>
  <c r="F435"/>
  <c r="G435" l="1"/>
  <c r="F434"/>
  <c r="G434" l="1"/>
  <c r="F433"/>
  <c r="G433" l="1"/>
  <c r="F432"/>
  <c r="G432" l="1"/>
  <c r="F431"/>
  <c r="G431" l="1"/>
  <c r="F430"/>
  <c r="G430" l="1"/>
  <c r="F429"/>
  <c r="G429" l="1"/>
  <c r="F428"/>
  <c r="G428" l="1"/>
  <c r="F427"/>
  <c r="G427" l="1"/>
  <c r="F426"/>
  <c r="G426" l="1"/>
  <c r="F425"/>
  <c r="G425" l="1"/>
  <c r="F424"/>
  <c r="G424" l="1"/>
  <c r="F423"/>
  <c r="G423" l="1"/>
  <c r="F422"/>
  <c r="G422" l="1"/>
  <c r="F421"/>
  <c r="G421" l="1"/>
  <c r="F420"/>
  <c r="G420" l="1"/>
  <c r="F419"/>
  <c r="G419" l="1"/>
  <c r="F418"/>
  <c r="G418" l="1"/>
  <c r="F417"/>
  <c r="G417" l="1"/>
  <c r="F416"/>
  <c r="G416" l="1"/>
  <c r="F415"/>
  <c r="G415" l="1"/>
  <c r="F414"/>
  <c r="G414" l="1"/>
  <c r="F413"/>
  <c r="G413" l="1"/>
  <c r="F412"/>
  <c r="G412" l="1"/>
  <c r="F411"/>
  <c r="G411" l="1"/>
  <c r="F410"/>
  <c r="G410" l="1"/>
  <c r="F409"/>
  <c r="F391"/>
  <c r="G409" l="1"/>
  <c r="H409" s="1"/>
  <c r="G391"/>
  <c r="F390"/>
  <c r="G390" l="1"/>
  <c r="F389"/>
  <c r="G389" l="1"/>
  <c r="F388"/>
  <c r="G388" l="1"/>
  <c r="F387"/>
  <c r="G387" l="1"/>
  <c r="F386"/>
  <c r="G386" l="1"/>
  <c r="F385"/>
  <c r="G385" l="1"/>
  <c r="F384"/>
  <c r="G384" l="1"/>
  <c r="F383"/>
  <c r="G383" l="1"/>
  <c r="F382"/>
  <c r="G382" l="1"/>
  <c r="F381"/>
  <c r="G381" l="1"/>
  <c r="F380"/>
  <c r="G380" l="1"/>
  <c r="F379"/>
  <c r="G379" l="1"/>
  <c r="F378"/>
  <c r="G378" l="1"/>
  <c r="F377"/>
  <c r="G377" l="1"/>
  <c r="F376"/>
  <c r="G376" l="1"/>
  <c r="F375"/>
  <c r="G375" l="1"/>
  <c r="F374"/>
  <c r="G374" l="1"/>
  <c r="F373"/>
  <c r="G373" l="1"/>
  <c r="F372"/>
  <c r="G372" l="1"/>
  <c r="F371"/>
  <c r="G371" l="1"/>
  <c r="F370"/>
  <c r="G370" l="1"/>
  <c r="F369"/>
  <c r="G369" l="1"/>
  <c r="F368"/>
  <c r="G368" l="1"/>
  <c r="F367"/>
  <c r="G367" l="1"/>
  <c r="F366"/>
  <c r="G366" l="1"/>
  <c r="F365"/>
  <c r="G365" l="1"/>
  <c r="F364"/>
  <c r="G364" l="1"/>
  <c r="F363"/>
  <c r="G363" l="1"/>
  <c r="F362"/>
  <c r="G362" l="1"/>
  <c r="F361"/>
  <c r="G361" l="1"/>
  <c r="F360"/>
  <c r="G360" l="1"/>
  <c r="F359"/>
  <c r="F341"/>
  <c r="G359" l="1"/>
  <c r="H359" s="1"/>
  <c r="G341"/>
  <c r="F340"/>
  <c r="G340" l="1"/>
  <c r="F339"/>
  <c r="G339" l="1"/>
  <c r="F338"/>
  <c r="G338" l="1"/>
  <c r="F337"/>
  <c r="G337" l="1"/>
  <c r="F336"/>
  <c r="G336" l="1"/>
  <c r="F335"/>
  <c r="G335" l="1"/>
  <c r="F334"/>
  <c r="G334" l="1"/>
  <c r="F333"/>
  <c r="G333" l="1"/>
  <c r="F332"/>
  <c r="G332" l="1"/>
  <c r="F331"/>
  <c r="G331" l="1"/>
  <c r="F330"/>
  <c r="G330" l="1"/>
  <c r="F329"/>
  <c r="G329" l="1"/>
  <c r="F328"/>
  <c r="G328" l="1"/>
  <c r="F327"/>
  <c r="G327" l="1"/>
  <c r="F326"/>
  <c r="G326" l="1"/>
  <c r="F325"/>
  <c r="G325" l="1"/>
  <c r="F324"/>
  <c r="G324" l="1"/>
  <c r="F323"/>
  <c r="G323" l="1"/>
  <c r="F322"/>
  <c r="G322" l="1"/>
  <c r="F321"/>
  <c r="G321" l="1"/>
  <c r="F320"/>
  <c r="G320" l="1"/>
  <c r="F319"/>
  <c r="G319" l="1"/>
  <c r="F318"/>
  <c r="G318" l="1"/>
  <c r="F317"/>
  <c r="G317" l="1"/>
  <c r="F316"/>
  <c r="G316" l="1"/>
  <c r="F315"/>
  <c r="G315" l="1"/>
  <c r="F314"/>
  <c r="G314" l="1"/>
  <c r="F313"/>
  <c r="G313" l="1"/>
  <c r="F312"/>
  <c r="G312" l="1"/>
  <c r="F311"/>
  <c r="G311" l="1"/>
  <c r="F310"/>
  <c r="G310" l="1"/>
  <c r="F291"/>
  <c r="F309"/>
  <c r="G309" l="1"/>
  <c r="H309" s="1"/>
  <c r="G291"/>
  <c r="F290"/>
  <c r="G290" l="1"/>
  <c r="F289"/>
  <c r="G289" l="1"/>
  <c r="F288"/>
  <c r="G288" l="1"/>
  <c r="F287"/>
  <c r="G287" l="1"/>
  <c r="F286"/>
  <c r="G286" l="1"/>
  <c r="F285"/>
  <c r="G285" l="1"/>
  <c r="F284"/>
  <c r="G284" l="1"/>
  <c r="F283"/>
  <c r="G283" l="1"/>
  <c r="F282"/>
  <c r="G282" l="1"/>
  <c r="F281"/>
  <c r="G281" l="1"/>
  <c r="F280"/>
  <c r="G280" l="1"/>
  <c r="F279"/>
  <c r="G279" l="1"/>
  <c r="F278"/>
  <c r="G278" l="1"/>
  <c r="F277"/>
  <c r="G277" l="1"/>
  <c r="F276"/>
  <c r="G276" l="1"/>
  <c r="F275"/>
  <c r="G275" l="1"/>
  <c r="F274"/>
  <c r="G274" l="1"/>
  <c r="F273"/>
  <c r="G273" l="1"/>
  <c r="F272"/>
  <c r="G272" l="1"/>
  <c r="F271"/>
  <c r="G271" l="1"/>
  <c r="F270"/>
  <c r="G270" l="1"/>
  <c r="F269"/>
  <c r="G269" l="1"/>
  <c r="F268"/>
  <c r="G268" l="1"/>
  <c r="F267"/>
  <c r="G267" l="1"/>
  <c r="F266"/>
  <c r="G266" l="1"/>
  <c r="F265"/>
  <c r="G265" l="1"/>
  <c r="F264"/>
  <c r="G264" l="1"/>
  <c r="F263"/>
  <c r="G263" l="1"/>
  <c r="F262"/>
  <c r="G262" l="1"/>
  <c r="F261"/>
  <c r="G261" l="1"/>
  <c r="F260"/>
  <c r="G260" l="1"/>
  <c r="F259"/>
  <c r="F241"/>
  <c r="G259" l="1"/>
  <c r="H259" s="1"/>
  <c r="G241"/>
  <c r="F240"/>
  <c r="G240" l="1"/>
  <c r="F239"/>
  <c r="G239" l="1"/>
  <c r="F238"/>
  <c r="G238" l="1"/>
  <c r="F237"/>
  <c r="G237" l="1"/>
  <c r="F236"/>
  <c r="G236" l="1"/>
  <c r="F235"/>
  <c r="G235" l="1"/>
  <c r="F234"/>
  <c r="G234" l="1"/>
  <c r="F233"/>
  <c r="G233" l="1"/>
  <c r="F232"/>
  <c r="G232" l="1"/>
  <c r="F231"/>
  <c r="G231" l="1"/>
  <c r="F230"/>
  <c r="G230" l="1"/>
  <c r="F229"/>
  <c r="G229" l="1"/>
  <c r="F228"/>
  <c r="G228" l="1"/>
  <c r="F227"/>
  <c r="G227" l="1"/>
  <c r="F226"/>
  <c r="G226" l="1"/>
  <c r="F225"/>
  <c r="G225" l="1"/>
  <c r="F224"/>
  <c r="G224" l="1"/>
  <c r="F223"/>
  <c r="G223" l="1"/>
  <c r="F222"/>
  <c r="G222" l="1"/>
  <c r="F221"/>
  <c r="G221" l="1"/>
  <c r="F220"/>
  <c r="G220" l="1"/>
  <c r="F219"/>
  <c r="G219" l="1"/>
  <c r="F218"/>
  <c r="G218" l="1"/>
  <c r="F217"/>
  <c r="G217" l="1"/>
  <c r="F216"/>
  <c r="G216" l="1"/>
  <c r="F215"/>
  <c r="G215" l="1"/>
  <c r="F214"/>
  <c r="G214" l="1"/>
  <c r="F213"/>
  <c r="G213" l="1"/>
  <c r="F212"/>
  <c r="G212" l="1"/>
  <c r="F211"/>
  <c r="G211" l="1"/>
  <c r="F210"/>
  <c r="G210" l="1"/>
  <c r="F191"/>
  <c r="F209"/>
  <c r="G209" l="1"/>
  <c r="H209" s="1"/>
  <c r="G191"/>
  <c r="F190"/>
  <c r="G190" l="1"/>
  <c r="F189"/>
  <c r="G189" l="1"/>
  <c r="F188"/>
  <c r="G188" l="1"/>
  <c r="F187"/>
  <c r="G187" l="1"/>
  <c r="F186"/>
  <c r="G186" l="1"/>
  <c r="F185"/>
  <c r="G185" l="1"/>
  <c r="F184"/>
  <c r="G184" l="1"/>
  <c r="F183"/>
  <c r="G183" l="1"/>
  <c r="F182"/>
  <c r="G182" l="1"/>
  <c r="F181"/>
  <c r="G181" l="1"/>
  <c r="F180"/>
  <c r="G180" l="1"/>
  <c r="F179"/>
  <c r="G179" l="1"/>
  <c r="F178"/>
  <c r="G178" l="1"/>
  <c r="F177"/>
  <c r="G177" l="1"/>
  <c r="F176"/>
  <c r="G176" l="1"/>
  <c r="F175"/>
  <c r="G175" l="1"/>
  <c r="F174"/>
  <c r="G174" l="1"/>
  <c r="F173"/>
  <c r="G173" l="1"/>
  <c r="F172"/>
  <c r="G172" l="1"/>
  <c r="F171"/>
  <c r="G171" l="1"/>
  <c r="F170"/>
  <c r="G170" l="1"/>
  <c r="F169"/>
  <c r="G169" l="1"/>
  <c r="F168"/>
  <c r="G168" l="1"/>
  <c r="F167"/>
  <c r="G167" l="1"/>
  <c r="F166"/>
  <c r="G166" l="1"/>
  <c r="F165"/>
  <c r="G165" l="1"/>
  <c r="F164"/>
  <c r="G164" l="1"/>
  <c r="F163"/>
  <c r="G163" l="1"/>
  <c r="F162"/>
  <c r="G162" l="1"/>
  <c r="F161"/>
  <c r="G161" l="1"/>
  <c r="F160"/>
  <c r="G160" l="1"/>
  <c r="F159"/>
  <c r="F141"/>
  <c r="G159" l="1"/>
  <c r="G141"/>
  <c r="F140"/>
  <c r="G140" l="1"/>
  <c r="F139"/>
  <c r="G139" l="1"/>
  <c r="F138"/>
  <c r="G138" l="1"/>
  <c r="F137"/>
  <c r="G137" l="1"/>
  <c r="F136"/>
  <c r="G136" l="1"/>
  <c r="F135"/>
  <c r="G135" l="1"/>
  <c r="F134"/>
  <c r="G134" l="1"/>
  <c r="F133"/>
  <c r="G133" l="1"/>
  <c r="F132"/>
  <c r="G132" l="1"/>
  <c r="F131"/>
  <c r="G131" l="1"/>
  <c r="F130"/>
  <c r="G130" l="1"/>
  <c r="F129"/>
  <c r="G129" l="1"/>
  <c r="F128"/>
  <c r="G128" l="1"/>
  <c r="F127"/>
  <c r="G127" l="1"/>
  <c r="F126"/>
  <c r="G126" l="1"/>
  <c r="F125"/>
  <c r="G125" l="1"/>
  <c r="F124"/>
  <c r="G124" l="1"/>
  <c r="F123"/>
  <c r="G123" l="1"/>
  <c r="F122"/>
  <c r="G122" l="1"/>
  <c r="F121"/>
  <c r="G121" l="1"/>
  <c r="F120"/>
  <c r="G120" l="1"/>
  <c r="F119"/>
  <c r="G119" l="1"/>
  <c r="F118"/>
  <c r="G118" l="1"/>
  <c r="F117"/>
  <c r="G117" l="1"/>
  <c r="F116"/>
  <c r="G116" l="1"/>
  <c r="F115"/>
  <c r="G115" l="1"/>
  <c r="F114"/>
  <c r="G114" l="1"/>
  <c r="F113"/>
  <c r="G113" l="1"/>
  <c r="F112"/>
  <c r="G112" l="1"/>
  <c r="F111"/>
  <c r="G111" l="1"/>
  <c r="F110"/>
  <c r="G110" l="1"/>
  <c r="F86"/>
  <c r="F88"/>
  <c r="F89"/>
  <c r="F91"/>
  <c r="F60"/>
  <c r="F109"/>
  <c r="F62"/>
  <c r="F64"/>
  <c r="F78"/>
  <c r="F80"/>
  <c r="F63"/>
  <c r="F82"/>
  <c r="F72"/>
  <c r="F75"/>
  <c r="F77"/>
  <c r="F81"/>
  <c r="F69"/>
  <c r="F71"/>
  <c r="F84"/>
  <c r="F74"/>
  <c r="F76"/>
  <c r="F68"/>
  <c r="F67"/>
  <c r="F65"/>
  <c r="F85"/>
  <c r="F87"/>
  <c r="F83"/>
  <c r="F90"/>
  <c r="F59"/>
  <c r="F66"/>
  <c r="F61"/>
  <c r="F70"/>
  <c r="F73"/>
  <c r="F79"/>
  <c r="G109" l="1"/>
  <c r="H159" l="1"/>
  <c r="H10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M14" i="2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G59" i="1" l="1"/>
  <c r="H59" s="1"/>
</calcChain>
</file>

<file path=xl/sharedStrings.xml><?xml version="1.0" encoding="utf-8"?>
<sst xmlns="http://schemas.openxmlformats.org/spreadsheetml/2006/main" count="447" uniqueCount="103">
  <si>
    <t xml:space="preserve">                                                                                </t>
  </si>
  <si>
    <t xml:space="preserve">Run :     1  Seq   1  Rec   1  File L3A:980052  Date  7-JAN-2014 14:31:21.46    </t>
  </si>
  <si>
    <t xml:space="preserve">Mode: MW_ANGLE      Npts    33 Rpts     0                                       </t>
  </si>
  <si>
    <t xml:space="preserve">Cmon: Mon1[  DB]=   12000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</si>
  <si>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</si>
  <si>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</si>
  <si>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</si>
  <si>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PSI=-135.000  PHI= -90.200 DSRD=  12.500     </t>
  </si>
  <si>
    <t xml:space="preserve">Drv : XPOS= -75.515 YPOS= -42.170 ZPOS= 176.200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</si>
  <si>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</si>
  <si>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</si>
  <si>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</si>
  <si>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1  Rec   1  File L3A:980052  Date  7-JAN-2014 14:32:39.38    </t>
  </si>
  <si>
    <t xml:space="preserve">Cmon: Mon1[  DB]=   11000 *     1  Mon2[CF]=*      0                            </t>
  </si>
  <si>
    <t xml:space="preserve">Run :     3  Seq   1  Rec   1  File L3A:980052  Date  7-JAN-2014 14:39:31.64    </t>
  </si>
  <si>
    <t xml:space="preserve">Cmon: Mon1[  DB]=   10000 *     1  Mon2[CF]=*      0                            </t>
  </si>
  <si>
    <t xml:space="preserve">Run :     4  Seq   2  Rec   2  File L3A:980052  Date  7-JAN-2014 15:08:45.04    </t>
  </si>
  <si>
    <t xml:space="preserve">Drv : XPOS= -75.305 YPOS= -42.170 ZPOS= 167.780 DSTD=   0.000                   </t>
  </si>
  <si>
    <t xml:space="preserve">Run :     5  Seq   3  Rec   3  File L3A:980052  Date  7-JAN-2014 15:37:57.27    </t>
  </si>
  <si>
    <t xml:space="preserve">Drv : XPOS= -75.395 YPOS= -42.020 ZPOS= 157.560 DSTD=   0.000                   </t>
  </si>
  <si>
    <t xml:space="preserve">Run :     6  Seq   4  Rec   4  File L3A:980052  Date  7-JAN-2014 16:07:28.90    </t>
  </si>
  <si>
    <t xml:space="preserve">Drv : XPOS= -75.635 YPOS= -41.895 ZPOS= 147.730 DSTD=   0.000                   </t>
  </si>
  <si>
    <t xml:space="preserve">Run :     7  Seq   5  Rec   5  File L3A:980052  Date  7-JAN-2014 16:36:38.97    </t>
  </si>
  <si>
    <t xml:space="preserve">Drv : XPOS= -75.755 YPOS= -42.040 ZPOS= 138.880 DSTD=   0.000                   </t>
  </si>
  <si>
    <t xml:space="preserve">Run :     8  Seq   6  Rec   6  File L3A:980052  Date  7-JAN-2014 17:06:07.84    </t>
  </si>
  <si>
    <t xml:space="preserve">Drv : XPOS= -75.660 YPOS= -42.215 ZPOS= 127.615 DSTD=   0.000                   </t>
  </si>
  <si>
    <t xml:space="preserve">Run :     9  Seq   7  Rec   7  File L3A:980052  Date  7-JAN-2014 17:35:43.35    </t>
  </si>
  <si>
    <t xml:space="preserve">Cmon: Mon1[  DB]=   10000 *     3  Mon2[CF]=*      0                            </t>
  </si>
  <si>
    <t xml:space="preserve">Drv : XPOS= -76.255 YPOS= -42.070 ZPOS= 117.515 DSTD=   0.000                   </t>
  </si>
  <si>
    <t xml:space="preserve">Run :    10  Seq   8  Rec   8  File L3A:980052  Date  7-JAN-2014 19:01:09.10    </t>
  </si>
  <si>
    <t xml:space="preserve">Drv : XPOS= -76.380 YPOS= -42.210 ZPOS= 107.770 DSTD=   0.000                   </t>
  </si>
  <si>
    <t xml:space="preserve">Run :    11  Seq   9  Rec   9  File L3A:980052  Date  7-JAN-2014 19:30:29.89    </t>
  </si>
  <si>
    <t xml:space="preserve">Drv : XPOS= -75.855 YPOS= -42.090 ZPOS=  97.415 DSTD=   0.000                   </t>
  </si>
  <si>
    <t xml:space="preserve">Run :    12  Seq  10  Rec  10  File L3A:980052  Date  7-JAN-2014 20:00:00.30    </t>
  </si>
  <si>
    <t xml:space="preserve">Drv : XPOS= -75.215 YPOS= -42.165 ZPOS=  87.180 DSTD=   0.000                   </t>
  </si>
  <si>
    <t xml:space="preserve">Run :    13  Seq  11  Rec  11  File L3A:980052  Date  7-JAN-2014 20:29:30.78    </t>
  </si>
  <si>
    <t xml:space="preserve">Drv : XPOS= -75.015 YPOS= -41.955 ZPOS=  77.295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</si>
  <si>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</si>
  <si>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</si>
  <si>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</si>
  <si>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</si>
  <si>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</si>
  <si>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</si>
  <si>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</si>
  <si>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</si>
  <si>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</si>
  <si>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</si>
  <si>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</si>
  <si>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</si>
  <si>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</si>
  <si>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</si>
  <si>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</si>
  <si>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</si>
  <si>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</si>
  <si>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</si>
  <si>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</si>
  <si>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</si>
  <si>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</si>
  <si>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</si>
  <si>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</si>
  <si>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</si>
  <si>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</si>
  <si>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</si>
  <si>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</si>
  <si>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</si>
  <si>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</si>
  <si>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</si>
  <si>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</si>
  <si>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</si>
  <si>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</si>
  <si>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</si>
  <si>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</si>
  <si>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</si>
  <si>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</si>
  <si>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</si>
  <si>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</si>
  <si>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</si>
  <si>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</si>
  <si>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</si>
  <si>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</si>
  <si>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</si>
  <si>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Amp</t>
  </si>
  <si>
    <t>Xcentre</t>
  </si>
  <si>
    <t>Width</t>
  </si>
  <si>
    <t>Back</t>
  </si>
  <si>
    <t>Calc</t>
  </si>
  <si>
    <t>Error</t>
  </si>
  <si>
    <t>CHI2</t>
  </si>
  <si>
    <t/>
  </si>
  <si>
    <t>Delta =</t>
  </si>
  <si>
    <t>Plate H1</t>
  </si>
  <si>
    <t>Nsteps =</t>
  </si>
  <si>
    <t>Tooth</t>
  </si>
  <si>
    <t>Xtel</t>
  </si>
  <si>
    <t>X-AXIS</t>
  </si>
  <si>
    <t>Y-AXIS</t>
  </si>
  <si>
    <t>Z-AXIS</t>
  </si>
  <si>
    <t>X-finish</t>
  </si>
  <si>
    <t>Xwall</t>
  </si>
  <si>
    <t>Diff</t>
  </si>
  <si>
    <t>REC</t>
  </si>
  <si>
    <t>MON1</t>
  </si>
  <si>
    <t>Depth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</si>
</sst>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quotePrefix="1"/>
    <xf numFmtId="0" fontId="16" fillId="33" borderId="0" xfId="0" applyFont="1" applyFill="1"/>
    <xf numFmtId="0" fontId="0" fillId="34" borderId="0" xfId="0" applyFill="1"/>
    <xf numFmtId="0" fontId="0" fillId="33" borderId="0" xfId="0" applyFill="1"/>
    <xf numFmtId="0" fontId="0" fillId="35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'980052'!$B$59:$B$91</c:f>
              <c:numCache>
                <c:formatCode>General</c:formatCode>
                <c:ptCount val="33"/>
                <c:pt idx="0">
                  <c:v>-75.504999999999995</c:v>
                </c:pt>
                <c:pt idx="1">
                  <c:v>-75.58</c:v>
                </c:pt>
                <c:pt idx="2">
                  <c:v>-75.655000000000001</c:v>
                </c:pt>
                <c:pt idx="3">
                  <c:v>-75.715000000000003</c:v>
                </c:pt>
                <c:pt idx="4">
                  <c:v>-75.790000000000006</c:v>
                </c:pt>
                <c:pt idx="5">
                  <c:v>-75.844999999999999</c:v>
                </c:pt>
                <c:pt idx="6">
                  <c:v>-75.915000000000006</c:v>
                </c:pt>
                <c:pt idx="7">
                  <c:v>-75.984999999999999</c:v>
                </c:pt>
                <c:pt idx="8">
                  <c:v>-76.040000000000006</c:v>
                </c:pt>
                <c:pt idx="9">
                  <c:v>-76.11</c:v>
                </c:pt>
                <c:pt idx="10">
                  <c:v>-76.180000000000007</c:v>
                </c:pt>
                <c:pt idx="11">
                  <c:v>-76.23</c:v>
                </c:pt>
                <c:pt idx="12">
                  <c:v>-76.3</c:v>
                </c:pt>
                <c:pt idx="13">
                  <c:v>-76.37</c:v>
                </c:pt>
                <c:pt idx="14">
                  <c:v>-76.44</c:v>
                </c:pt>
                <c:pt idx="15">
                  <c:v>-76.495000000000005</c:v>
                </c:pt>
                <c:pt idx="16">
                  <c:v>-76.569999999999993</c:v>
                </c:pt>
                <c:pt idx="17">
                  <c:v>-76.635000000000005</c:v>
                </c:pt>
                <c:pt idx="18">
                  <c:v>-76.69</c:v>
                </c:pt>
                <c:pt idx="19">
                  <c:v>-76.765000000000001</c:v>
                </c:pt>
                <c:pt idx="20">
                  <c:v>-76.83</c:v>
                </c:pt>
                <c:pt idx="21">
                  <c:v>-76.89</c:v>
                </c:pt>
                <c:pt idx="22">
                  <c:v>-76.95</c:v>
                </c:pt>
                <c:pt idx="23">
                  <c:v>-77.025000000000006</c:v>
                </c:pt>
                <c:pt idx="24">
                  <c:v>-77.08</c:v>
                </c:pt>
                <c:pt idx="25">
                  <c:v>-77.144999999999996</c:v>
                </c:pt>
                <c:pt idx="26">
                  <c:v>-77.224999999999994</c:v>
                </c:pt>
                <c:pt idx="27">
                  <c:v>-77.284999999999997</c:v>
                </c:pt>
                <c:pt idx="28">
                  <c:v>-77.349999999999994</c:v>
                </c:pt>
                <c:pt idx="29">
                  <c:v>-77.415000000000006</c:v>
                </c:pt>
                <c:pt idx="30">
                  <c:v>-77.474999999999994</c:v>
                </c:pt>
                <c:pt idx="31">
                  <c:v>-77.534999999999997</c:v>
                </c:pt>
                <c:pt idx="32">
                  <c:v>-77.61</c:v>
                </c:pt>
              </c:numCache>
            </c:numRef>
          </c:xVal>
          <c:yVal>
            <c:numRef>
              <c:f>'980052'!$E$59:$E$91</c:f>
              <c:numCache>
                <c:formatCode>General</c:formatCode>
                <c:ptCount val="33"/>
                <c:pt idx="0">
                  <c:v>165</c:v>
                </c:pt>
                <c:pt idx="1">
                  <c:v>164</c:v>
                </c:pt>
                <c:pt idx="2">
                  <c:v>173</c:v>
                </c:pt>
                <c:pt idx="3">
                  <c:v>163</c:v>
                </c:pt>
                <c:pt idx="4">
                  <c:v>137</c:v>
                </c:pt>
                <c:pt idx="5">
                  <c:v>179</c:v>
                </c:pt>
                <c:pt idx="6">
                  <c:v>163</c:v>
                </c:pt>
                <c:pt idx="7">
                  <c:v>156</c:v>
                </c:pt>
                <c:pt idx="8">
                  <c:v>159</c:v>
                </c:pt>
                <c:pt idx="9">
                  <c:v>157</c:v>
                </c:pt>
                <c:pt idx="10">
                  <c:v>148</c:v>
                </c:pt>
                <c:pt idx="11">
                  <c:v>148</c:v>
                </c:pt>
                <c:pt idx="12">
                  <c:v>171</c:v>
                </c:pt>
                <c:pt idx="13">
                  <c:v>113</c:v>
                </c:pt>
                <c:pt idx="14">
                  <c:v>101</c:v>
                </c:pt>
                <c:pt idx="15">
                  <c:v>75</c:v>
                </c:pt>
                <c:pt idx="16">
                  <c:v>49</c:v>
                </c:pt>
                <c:pt idx="17">
                  <c:v>47</c:v>
                </c:pt>
                <c:pt idx="18">
                  <c:v>57</c:v>
                </c:pt>
                <c:pt idx="19">
                  <c:v>50</c:v>
                </c:pt>
                <c:pt idx="20">
                  <c:v>53</c:v>
                </c:pt>
                <c:pt idx="21">
                  <c:v>58</c:v>
                </c:pt>
                <c:pt idx="22">
                  <c:v>38</c:v>
                </c:pt>
                <c:pt idx="23">
                  <c:v>52</c:v>
                </c:pt>
                <c:pt idx="24">
                  <c:v>57</c:v>
                </c:pt>
                <c:pt idx="25">
                  <c:v>59</c:v>
                </c:pt>
                <c:pt idx="26">
                  <c:v>48</c:v>
                </c:pt>
                <c:pt idx="27">
                  <c:v>52</c:v>
                </c:pt>
                <c:pt idx="28">
                  <c:v>55</c:v>
                </c:pt>
                <c:pt idx="29">
                  <c:v>40</c:v>
                </c:pt>
                <c:pt idx="30">
                  <c:v>59</c:v>
                </c:pt>
                <c:pt idx="31">
                  <c:v>51</c:v>
                </c:pt>
                <c:pt idx="32">
                  <c:v>54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'980052'!$B$59:$B$91</c:f>
              <c:numCache>
                <c:formatCode>General</c:formatCode>
                <c:ptCount val="33"/>
                <c:pt idx="0">
                  <c:v>-75.504999999999995</c:v>
                </c:pt>
                <c:pt idx="1">
                  <c:v>-75.58</c:v>
                </c:pt>
                <c:pt idx="2">
                  <c:v>-75.655000000000001</c:v>
                </c:pt>
                <c:pt idx="3">
                  <c:v>-75.715000000000003</c:v>
                </c:pt>
                <c:pt idx="4">
                  <c:v>-75.790000000000006</c:v>
                </c:pt>
                <c:pt idx="5">
                  <c:v>-75.844999999999999</c:v>
                </c:pt>
                <c:pt idx="6">
                  <c:v>-75.915000000000006</c:v>
                </c:pt>
                <c:pt idx="7">
                  <c:v>-75.984999999999999</c:v>
                </c:pt>
                <c:pt idx="8">
                  <c:v>-76.040000000000006</c:v>
                </c:pt>
                <c:pt idx="9">
                  <c:v>-76.11</c:v>
                </c:pt>
                <c:pt idx="10">
                  <c:v>-76.180000000000007</c:v>
                </c:pt>
                <c:pt idx="11">
                  <c:v>-76.23</c:v>
                </c:pt>
                <c:pt idx="12">
                  <c:v>-76.3</c:v>
                </c:pt>
                <c:pt idx="13">
                  <c:v>-76.37</c:v>
                </c:pt>
                <c:pt idx="14">
                  <c:v>-76.44</c:v>
                </c:pt>
                <c:pt idx="15">
                  <c:v>-76.495000000000005</c:v>
                </c:pt>
                <c:pt idx="16">
                  <c:v>-76.569999999999993</c:v>
                </c:pt>
                <c:pt idx="17">
                  <c:v>-76.635000000000005</c:v>
                </c:pt>
                <c:pt idx="18">
                  <c:v>-76.69</c:v>
                </c:pt>
                <c:pt idx="19">
                  <c:v>-76.765000000000001</c:v>
                </c:pt>
                <c:pt idx="20">
                  <c:v>-76.83</c:v>
                </c:pt>
                <c:pt idx="21">
                  <c:v>-76.89</c:v>
                </c:pt>
                <c:pt idx="22">
                  <c:v>-76.95</c:v>
                </c:pt>
                <c:pt idx="23">
                  <c:v>-77.025000000000006</c:v>
                </c:pt>
                <c:pt idx="24">
                  <c:v>-77.08</c:v>
                </c:pt>
                <c:pt idx="25">
                  <c:v>-77.144999999999996</c:v>
                </c:pt>
                <c:pt idx="26">
                  <c:v>-77.224999999999994</c:v>
                </c:pt>
                <c:pt idx="27">
                  <c:v>-77.284999999999997</c:v>
                </c:pt>
                <c:pt idx="28">
                  <c:v>-77.349999999999994</c:v>
                </c:pt>
                <c:pt idx="29">
                  <c:v>-77.415000000000006</c:v>
                </c:pt>
                <c:pt idx="30">
                  <c:v>-77.474999999999994</c:v>
                </c:pt>
                <c:pt idx="31">
                  <c:v>-77.534999999999997</c:v>
                </c:pt>
                <c:pt idx="32">
                  <c:v>-77.61</c:v>
                </c:pt>
              </c:numCache>
            </c:numRef>
          </c:xVal>
          <c:yVal>
            <c:numRef>
              <c:f>'980052'!$F$59:$F$91</c:f>
              <c:numCache>
                <c:formatCode>General</c:formatCode>
                <c:ptCount val="33"/>
                <c:pt idx="0">
                  <c:v>159.07982558885621</c:v>
                </c:pt>
                <c:pt idx="1">
                  <c:v>159.07982558885621</c:v>
                </c:pt>
                <c:pt idx="2">
                  <c:v>159.07982558885621</c:v>
                </c:pt>
                <c:pt idx="3">
                  <c:v>159.07982558885621</c:v>
                </c:pt>
                <c:pt idx="4">
                  <c:v>159.07982558885621</c:v>
                </c:pt>
                <c:pt idx="5">
                  <c:v>159.07982558885621</c:v>
                </c:pt>
                <c:pt idx="6">
                  <c:v>159.07982558885621</c:v>
                </c:pt>
                <c:pt idx="7">
                  <c:v>159.07982558885621</c:v>
                </c:pt>
                <c:pt idx="8">
                  <c:v>159.07982558885621</c:v>
                </c:pt>
                <c:pt idx="9">
                  <c:v>159.07982558885621</c:v>
                </c:pt>
                <c:pt idx="10">
                  <c:v>159.07982558885621</c:v>
                </c:pt>
                <c:pt idx="11">
                  <c:v>159.02327091708804</c:v>
                </c:pt>
                <c:pt idx="12">
                  <c:v>150.90085947888639</c:v>
                </c:pt>
                <c:pt idx="13">
                  <c:v>129.02787333052777</c:v>
                </c:pt>
                <c:pt idx="14">
                  <c:v>94.527996329927362</c:v>
                </c:pt>
                <c:pt idx="15">
                  <c:v>71.557475097782955</c:v>
                </c:pt>
                <c:pt idx="16">
                  <c:v>53.914455770690417</c:v>
                </c:pt>
                <c:pt idx="17">
                  <c:v>50.90301854653304</c:v>
                </c:pt>
                <c:pt idx="18">
                  <c:v>50.90301854653304</c:v>
                </c:pt>
                <c:pt idx="19">
                  <c:v>50.90301854653304</c:v>
                </c:pt>
                <c:pt idx="20">
                  <c:v>50.90301854653304</c:v>
                </c:pt>
                <c:pt idx="21">
                  <c:v>50.90301854653304</c:v>
                </c:pt>
                <c:pt idx="22">
                  <c:v>50.90301854653304</c:v>
                </c:pt>
                <c:pt idx="23">
                  <c:v>50.90301854653304</c:v>
                </c:pt>
                <c:pt idx="24">
                  <c:v>50.90301854653304</c:v>
                </c:pt>
                <c:pt idx="25">
                  <c:v>50.90301854653304</c:v>
                </c:pt>
                <c:pt idx="26">
                  <c:v>50.90301854653304</c:v>
                </c:pt>
                <c:pt idx="27">
                  <c:v>50.90301854653304</c:v>
                </c:pt>
                <c:pt idx="28">
                  <c:v>50.90301854653304</c:v>
                </c:pt>
                <c:pt idx="29">
                  <c:v>50.90301854653304</c:v>
                </c:pt>
                <c:pt idx="30">
                  <c:v>50.90301854653304</c:v>
                </c:pt>
                <c:pt idx="31">
                  <c:v>50.90301854653304</c:v>
                </c:pt>
                <c:pt idx="32">
                  <c:v>50.90301854653304</c:v>
                </c:pt>
              </c:numCache>
            </c:numRef>
          </c:yVal>
        </c:ser>
        <c:axId val="55856512"/>
        <c:axId val="182960896"/>
      </c:scatterChart>
      <c:valAx>
        <c:axId val="55856512"/>
        <c:scaling>
          <c:orientation val="minMax"/>
        </c:scaling>
        <c:axPos val="b"/>
        <c:numFmt formatCode="General" sourceLinked="1"/>
        <c:tickLblPos val="nextTo"/>
        <c:crossAx val="182960896"/>
        <c:crosses val="autoZero"/>
        <c:crossBetween val="midCat"/>
      </c:valAx>
      <c:valAx>
        <c:axId val="182960896"/>
        <c:scaling>
          <c:orientation val="minMax"/>
        </c:scaling>
        <c:axPos val="l"/>
        <c:majorGridlines/>
        <c:numFmt formatCode="General" sourceLinked="1"/>
        <c:tickLblPos val="nextTo"/>
        <c:crossAx val="55856512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'980052'!$B$509:$B$541</c:f>
              <c:numCache>
                <c:formatCode>General</c:formatCode>
                <c:ptCount val="33"/>
                <c:pt idx="0">
                  <c:v>-75.204999999999998</c:v>
                </c:pt>
                <c:pt idx="1">
                  <c:v>-75.290000000000006</c:v>
                </c:pt>
                <c:pt idx="2">
                  <c:v>-75.349999999999994</c:v>
                </c:pt>
                <c:pt idx="3">
                  <c:v>-75.42</c:v>
                </c:pt>
                <c:pt idx="4">
                  <c:v>-75.484999999999999</c:v>
                </c:pt>
                <c:pt idx="5">
                  <c:v>-75.545000000000002</c:v>
                </c:pt>
                <c:pt idx="6">
                  <c:v>-75.614999999999995</c:v>
                </c:pt>
                <c:pt idx="7">
                  <c:v>-75.674999999999997</c:v>
                </c:pt>
                <c:pt idx="8">
                  <c:v>-75.739999999999995</c:v>
                </c:pt>
                <c:pt idx="9">
                  <c:v>-75.81</c:v>
                </c:pt>
                <c:pt idx="10">
                  <c:v>-75.87</c:v>
                </c:pt>
                <c:pt idx="11">
                  <c:v>-75.94</c:v>
                </c:pt>
                <c:pt idx="12">
                  <c:v>-75.995000000000005</c:v>
                </c:pt>
                <c:pt idx="13">
                  <c:v>-76.064999999999998</c:v>
                </c:pt>
                <c:pt idx="14">
                  <c:v>-76.135000000000005</c:v>
                </c:pt>
                <c:pt idx="15">
                  <c:v>-76.19</c:v>
                </c:pt>
                <c:pt idx="16">
                  <c:v>-76.260000000000005</c:v>
                </c:pt>
                <c:pt idx="17">
                  <c:v>-76.325000000000003</c:v>
                </c:pt>
                <c:pt idx="18">
                  <c:v>-76.39</c:v>
                </c:pt>
                <c:pt idx="19">
                  <c:v>-76.454999999999998</c:v>
                </c:pt>
                <c:pt idx="20">
                  <c:v>-76.52</c:v>
                </c:pt>
                <c:pt idx="21">
                  <c:v>-76.584999999999994</c:v>
                </c:pt>
                <c:pt idx="22">
                  <c:v>-76.650000000000006</c:v>
                </c:pt>
                <c:pt idx="23">
                  <c:v>-76.715000000000003</c:v>
                </c:pt>
                <c:pt idx="24">
                  <c:v>-76.78</c:v>
                </c:pt>
                <c:pt idx="25">
                  <c:v>-76.855000000000004</c:v>
                </c:pt>
                <c:pt idx="26">
                  <c:v>-76.92</c:v>
                </c:pt>
                <c:pt idx="27">
                  <c:v>-76.98</c:v>
                </c:pt>
                <c:pt idx="28">
                  <c:v>-77.040000000000006</c:v>
                </c:pt>
                <c:pt idx="29">
                  <c:v>-77.114999999999995</c:v>
                </c:pt>
                <c:pt idx="30">
                  <c:v>-77.174999999999997</c:v>
                </c:pt>
                <c:pt idx="31">
                  <c:v>-77.234999999999999</c:v>
                </c:pt>
                <c:pt idx="32">
                  <c:v>-77.31</c:v>
                </c:pt>
              </c:numCache>
            </c:numRef>
          </c:xVal>
          <c:yVal>
            <c:numRef>
              <c:f>'980052'!$E$509:$E$541</c:f>
              <c:numCache>
                <c:formatCode>General</c:formatCode>
                <c:ptCount val="33"/>
                <c:pt idx="0">
                  <c:v>153</c:v>
                </c:pt>
                <c:pt idx="1">
                  <c:v>168</c:v>
                </c:pt>
                <c:pt idx="2">
                  <c:v>145</c:v>
                </c:pt>
                <c:pt idx="3">
                  <c:v>162</c:v>
                </c:pt>
                <c:pt idx="4">
                  <c:v>148</c:v>
                </c:pt>
                <c:pt idx="5">
                  <c:v>176</c:v>
                </c:pt>
                <c:pt idx="6">
                  <c:v>161</c:v>
                </c:pt>
                <c:pt idx="7">
                  <c:v>148</c:v>
                </c:pt>
                <c:pt idx="8">
                  <c:v>170</c:v>
                </c:pt>
                <c:pt idx="9">
                  <c:v>150</c:v>
                </c:pt>
                <c:pt idx="10">
                  <c:v>150</c:v>
                </c:pt>
                <c:pt idx="11">
                  <c:v>131</c:v>
                </c:pt>
                <c:pt idx="12">
                  <c:v>89</c:v>
                </c:pt>
                <c:pt idx="13">
                  <c:v>82</c:v>
                </c:pt>
                <c:pt idx="14">
                  <c:v>52</c:v>
                </c:pt>
                <c:pt idx="15">
                  <c:v>47</c:v>
                </c:pt>
                <c:pt idx="16">
                  <c:v>60</c:v>
                </c:pt>
                <c:pt idx="17">
                  <c:v>58</c:v>
                </c:pt>
                <c:pt idx="18">
                  <c:v>67</c:v>
                </c:pt>
                <c:pt idx="19">
                  <c:v>56</c:v>
                </c:pt>
                <c:pt idx="20">
                  <c:v>57</c:v>
                </c:pt>
                <c:pt idx="21">
                  <c:v>56</c:v>
                </c:pt>
                <c:pt idx="22">
                  <c:v>59</c:v>
                </c:pt>
                <c:pt idx="23">
                  <c:v>57</c:v>
                </c:pt>
                <c:pt idx="24">
                  <c:v>44</c:v>
                </c:pt>
                <c:pt idx="25">
                  <c:v>56</c:v>
                </c:pt>
                <c:pt idx="26">
                  <c:v>67</c:v>
                </c:pt>
                <c:pt idx="27">
                  <c:v>49</c:v>
                </c:pt>
                <c:pt idx="28">
                  <c:v>54</c:v>
                </c:pt>
                <c:pt idx="29">
                  <c:v>41</c:v>
                </c:pt>
                <c:pt idx="30">
                  <c:v>49</c:v>
                </c:pt>
                <c:pt idx="31">
                  <c:v>57</c:v>
                </c:pt>
                <c:pt idx="32">
                  <c:v>44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'980052'!$B$509:$B$541</c:f>
              <c:numCache>
                <c:formatCode>General</c:formatCode>
                <c:ptCount val="33"/>
                <c:pt idx="0">
                  <c:v>-75.204999999999998</c:v>
                </c:pt>
                <c:pt idx="1">
                  <c:v>-75.290000000000006</c:v>
                </c:pt>
                <c:pt idx="2">
                  <c:v>-75.349999999999994</c:v>
                </c:pt>
                <c:pt idx="3">
                  <c:v>-75.42</c:v>
                </c:pt>
                <c:pt idx="4">
                  <c:v>-75.484999999999999</c:v>
                </c:pt>
                <c:pt idx="5">
                  <c:v>-75.545000000000002</c:v>
                </c:pt>
                <c:pt idx="6">
                  <c:v>-75.614999999999995</c:v>
                </c:pt>
                <c:pt idx="7">
                  <c:v>-75.674999999999997</c:v>
                </c:pt>
                <c:pt idx="8">
                  <c:v>-75.739999999999995</c:v>
                </c:pt>
                <c:pt idx="9">
                  <c:v>-75.81</c:v>
                </c:pt>
                <c:pt idx="10">
                  <c:v>-75.87</c:v>
                </c:pt>
                <c:pt idx="11">
                  <c:v>-75.94</c:v>
                </c:pt>
                <c:pt idx="12">
                  <c:v>-75.995000000000005</c:v>
                </c:pt>
                <c:pt idx="13">
                  <c:v>-76.064999999999998</c:v>
                </c:pt>
                <c:pt idx="14">
                  <c:v>-76.135000000000005</c:v>
                </c:pt>
                <c:pt idx="15">
                  <c:v>-76.19</c:v>
                </c:pt>
                <c:pt idx="16">
                  <c:v>-76.260000000000005</c:v>
                </c:pt>
                <c:pt idx="17">
                  <c:v>-76.325000000000003</c:v>
                </c:pt>
                <c:pt idx="18">
                  <c:v>-76.39</c:v>
                </c:pt>
                <c:pt idx="19">
                  <c:v>-76.454999999999998</c:v>
                </c:pt>
                <c:pt idx="20">
                  <c:v>-76.52</c:v>
                </c:pt>
                <c:pt idx="21">
                  <c:v>-76.584999999999994</c:v>
                </c:pt>
                <c:pt idx="22">
                  <c:v>-76.650000000000006</c:v>
                </c:pt>
                <c:pt idx="23">
                  <c:v>-76.715000000000003</c:v>
                </c:pt>
                <c:pt idx="24">
                  <c:v>-76.78</c:v>
                </c:pt>
                <c:pt idx="25">
                  <c:v>-76.855000000000004</c:v>
                </c:pt>
                <c:pt idx="26">
                  <c:v>-76.92</c:v>
                </c:pt>
                <c:pt idx="27">
                  <c:v>-76.98</c:v>
                </c:pt>
                <c:pt idx="28">
                  <c:v>-77.040000000000006</c:v>
                </c:pt>
                <c:pt idx="29">
                  <c:v>-77.114999999999995</c:v>
                </c:pt>
                <c:pt idx="30">
                  <c:v>-77.174999999999997</c:v>
                </c:pt>
                <c:pt idx="31">
                  <c:v>-77.234999999999999</c:v>
                </c:pt>
                <c:pt idx="32">
                  <c:v>-77.31</c:v>
                </c:pt>
              </c:numCache>
            </c:numRef>
          </c:xVal>
          <c:yVal>
            <c:numRef>
              <c:f>'980052'!$F$509:$F$541</c:f>
              <c:numCache>
                <c:formatCode>General</c:formatCode>
                <c:ptCount val="33"/>
                <c:pt idx="0">
                  <c:v>158.07562964289787</c:v>
                </c:pt>
                <c:pt idx="1">
                  <c:v>158.07562964289787</c:v>
                </c:pt>
                <c:pt idx="2">
                  <c:v>158.07562964289787</c:v>
                </c:pt>
                <c:pt idx="3">
                  <c:v>158.07562964289787</c:v>
                </c:pt>
                <c:pt idx="4">
                  <c:v>158.07562964289787</c:v>
                </c:pt>
                <c:pt idx="5">
                  <c:v>158.07562964289787</c:v>
                </c:pt>
                <c:pt idx="6">
                  <c:v>158.07562964289787</c:v>
                </c:pt>
                <c:pt idx="7">
                  <c:v>158.07562964289787</c:v>
                </c:pt>
                <c:pt idx="8">
                  <c:v>158.07562964289787</c:v>
                </c:pt>
                <c:pt idx="9">
                  <c:v>156.46949506397826</c:v>
                </c:pt>
                <c:pt idx="10">
                  <c:v>146.70857125340686</c:v>
                </c:pt>
                <c:pt idx="11">
                  <c:v>124.12897738438886</c:v>
                </c:pt>
                <c:pt idx="12">
                  <c:v>98.466991498716837</c:v>
                </c:pt>
                <c:pt idx="13">
                  <c:v>71.493689688441094</c:v>
                </c:pt>
                <c:pt idx="14">
                  <c:v>56.573148795619808</c:v>
                </c:pt>
                <c:pt idx="15">
                  <c:v>53.291490328772518</c:v>
                </c:pt>
                <c:pt idx="16">
                  <c:v>53.291490328772518</c:v>
                </c:pt>
                <c:pt idx="17">
                  <c:v>53.291490328772518</c:v>
                </c:pt>
                <c:pt idx="18">
                  <c:v>53.291490328772518</c:v>
                </c:pt>
                <c:pt idx="19">
                  <c:v>53.291490328772518</c:v>
                </c:pt>
                <c:pt idx="20">
                  <c:v>53.291490328772518</c:v>
                </c:pt>
                <c:pt idx="21">
                  <c:v>53.291490328772518</c:v>
                </c:pt>
                <c:pt idx="22">
                  <c:v>53.291490328772518</c:v>
                </c:pt>
                <c:pt idx="23">
                  <c:v>53.291490328772518</c:v>
                </c:pt>
                <c:pt idx="24">
                  <c:v>53.291490328772518</c:v>
                </c:pt>
                <c:pt idx="25">
                  <c:v>53.291490328772518</c:v>
                </c:pt>
                <c:pt idx="26">
                  <c:v>53.291490328772518</c:v>
                </c:pt>
                <c:pt idx="27">
                  <c:v>53.291490328772518</c:v>
                </c:pt>
                <c:pt idx="28">
                  <c:v>53.291490328772518</c:v>
                </c:pt>
                <c:pt idx="29">
                  <c:v>53.291490328772518</c:v>
                </c:pt>
                <c:pt idx="30">
                  <c:v>53.291490328772518</c:v>
                </c:pt>
                <c:pt idx="31">
                  <c:v>53.291490328772518</c:v>
                </c:pt>
                <c:pt idx="32">
                  <c:v>53.291490328772518</c:v>
                </c:pt>
              </c:numCache>
            </c:numRef>
          </c:yVal>
        </c:ser>
        <c:axId val="183215616"/>
        <c:axId val="183217152"/>
      </c:scatterChart>
      <c:valAx>
        <c:axId val="183215616"/>
        <c:scaling>
          <c:orientation val="minMax"/>
        </c:scaling>
        <c:axPos val="b"/>
        <c:numFmt formatCode="General" sourceLinked="1"/>
        <c:tickLblPos val="nextTo"/>
        <c:crossAx val="183217152"/>
        <c:crosses val="autoZero"/>
        <c:crossBetween val="midCat"/>
      </c:valAx>
      <c:valAx>
        <c:axId val="183217152"/>
        <c:scaling>
          <c:orientation val="minMax"/>
        </c:scaling>
        <c:axPos val="l"/>
        <c:majorGridlines/>
        <c:numFmt formatCode="General" sourceLinked="1"/>
        <c:tickLblPos val="nextTo"/>
        <c:crossAx val="183215616"/>
        <c:crosses val="autoZero"/>
        <c:crossBetween val="midCat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'980052'!$B$559:$B$591</c:f>
              <c:numCache>
                <c:formatCode>General</c:formatCode>
                <c:ptCount val="33"/>
                <c:pt idx="0">
                  <c:v>-75.010000000000005</c:v>
                </c:pt>
                <c:pt idx="1">
                  <c:v>-75.084999999999994</c:v>
                </c:pt>
                <c:pt idx="2">
                  <c:v>-75.155000000000001</c:v>
                </c:pt>
                <c:pt idx="3">
                  <c:v>-75.22</c:v>
                </c:pt>
                <c:pt idx="4">
                  <c:v>-75.290000000000006</c:v>
                </c:pt>
                <c:pt idx="5">
                  <c:v>-75.349999999999994</c:v>
                </c:pt>
                <c:pt idx="6">
                  <c:v>-75.42</c:v>
                </c:pt>
                <c:pt idx="7">
                  <c:v>-75.48</c:v>
                </c:pt>
                <c:pt idx="8">
                  <c:v>-75.534999999999997</c:v>
                </c:pt>
                <c:pt idx="9">
                  <c:v>-75.614999999999995</c:v>
                </c:pt>
                <c:pt idx="10">
                  <c:v>-75.674999999999997</c:v>
                </c:pt>
                <c:pt idx="11">
                  <c:v>-75.734999999999999</c:v>
                </c:pt>
                <c:pt idx="12">
                  <c:v>-75.805000000000007</c:v>
                </c:pt>
                <c:pt idx="13">
                  <c:v>-75.875</c:v>
                </c:pt>
                <c:pt idx="14">
                  <c:v>-75.94</c:v>
                </c:pt>
                <c:pt idx="15">
                  <c:v>-75.995000000000005</c:v>
                </c:pt>
                <c:pt idx="16">
                  <c:v>-76.06</c:v>
                </c:pt>
                <c:pt idx="17">
                  <c:v>-76.135000000000005</c:v>
                </c:pt>
                <c:pt idx="18">
                  <c:v>-76.19</c:v>
                </c:pt>
                <c:pt idx="19">
                  <c:v>-76.265000000000001</c:v>
                </c:pt>
                <c:pt idx="20">
                  <c:v>-76.33</c:v>
                </c:pt>
                <c:pt idx="21">
                  <c:v>-76.39</c:v>
                </c:pt>
                <c:pt idx="22">
                  <c:v>-76.454999999999998</c:v>
                </c:pt>
                <c:pt idx="23">
                  <c:v>-76.525000000000006</c:v>
                </c:pt>
                <c:pt idx="24">
                  <c:v>-76.59</c:v>
                </c:pt>
                <c:pt idx="25">
                  <c:v>-76.644999999999996</c:v>
                </c:pt>
                <c:pt idx="26">
                  <c:v>-76.72</c:v>
                </c:pt>
                <c:pt idx="27">
                  <c:v>-76.784999999999997</c:v>
                </c:pt>
                <c:pt idx="28">
                  <c:v>-76.844999999999999</c:v>
                </c:pt>
                <c:pt idx="29">
                  <c:v>-76.91</c:v>
                </c:pt>
                <c:pt idx="30">
                  <c:v>-76.97</c:v>
                </c:pt>
                <c:pt idx="31">
                  <c:v>-77.034999999999997</c:v>
                </c:pt>
                <c:pt idx="32">
                  <c:v>-77.114999999999995</c:v>
                </c:pt>
              </c:numCache>
            </c:numRef>
          </c:xVal>
          <c:yVal>
            <c:numRef>
              <c:f>'980052'!$E$559:$E$591</c:f>
              <c:numCache>
                <c:formatCode>General</c:formatCode>
                <c:ptCount val="33"/>
                <c:pt idx="0">
                  <c:v>154</c:v>
                </c:pt>
                <c:pt idx="1">
                  <c:v>173</c:v>
                </c:pt>
                <c:pt idx="2">
                  <c:v>153</c:v>
                </c:pt>
                <c:pt idx="3">
                  <c:v>160</c:v>
                </c:pt>
                <c:pt idx="4">
                  <c:v>166</c:v>
                </c:pt>
                <c:pt idx="5">
                  <c:v>176</c:v>
                </c:pt>
                <c:pt idx="6">
                  <c:v>154</c:v>
                </c:pt>
                <c:pt idx="7">
                  <c:v>173</c:v>
                </c:pt>
                <c:pt idx="8">
                  <c:v>156</c:v>
                </c:pt>
                <c:pt idx="9">
                  <c:v>176</c:v>
                </c:pt>
                <c:pt idx="10">
                  <c:v>145</c:v>
                </c:pt>
                <c:pt idx="11">
                  <c:v>164</c:v>
                </c:pt>
                <c:pt idx="12">
                  <c:v>153</c:v>
                </c:pt>
                <c:pt idx="13">
                  <c:v>135</c:v>
                </c:pt>
                <c:pt idx="14">
                  <c:v>83</c:v>
                </c:pt>
                <c:pt idx="15">
                  <c:v>85</c:v>
                </c:pt>
                <c:pt idx="16">
                  <c:v>78</c:v>
                </c:pt>
                <c:pt idx="17">
                  <c:v>56</c:v>
                </c:pt>
                <c:pt idx="18">
                  <c:v>52</c:v>
                </c:pt>
                <c:pt idx="19">
                  <c:v>49</c:v>
                </c:pt>
                <c:pt idx="20">
                  <c:v>42</c:v>
                </c:pt>
                <c:pt idx="21">
                  <c:v>59</c:v>
                </c:pt>
                <c:pt idx="22">
                  <c:v>60</c:v>
                </c:pt>
                <c:pt idx="23">
                  <c:v>51</c:v>
                </c:pt>
                <c:pt idx="24">
                  <c:v>51</c:v>
                </c:pt>
                <c:pt idx="25">
                  <c:v>53</c:v>
                </c:pt>
                <c:pt idx="26">
                  <c:v>56</c:v>
                </c:pt>
                <c:pt idx="27">
                  <c:v>41</c:v>
                </c:pt>
                <c:pt idx="28">
                  <c:v>51</c:v>
                </c:pt>
                <c:pt idx="29">
                  <c:v>46</c:v>
                </c:pt>
                <c:pt idx="30">
                  <c:v>60</c:v>
                </c:pt>
                <c:pt idx="31">
                  <c:v>42</c:v>
                </c:pt>
                <c:pt idx="32">
                  <c:v>36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'980052'!$B$559:$B$591</c:f>
              <c:numCache>
                <c:formatCode>General</c:formatCode>
                <c:ptCount val="33"/>
                <c:pt idx="0">
                  <c:v>-75.010000000000005</c:v>
                </c:pt>
                <c:pt idx="1">
                  <c:v>-75.084999999999994</c:v>
                </c:pt>
                <c:pt idx="2">
                  <c:v>-75.155000000000001</c:v>
                </c:pt>
                <c:pt idx="3">
                  <c:v>-75.22</c:v>
                </c:pt>
                <c:pt idx="4">
                  <c:v>-75.290000000000006</c:v>
                </c:pt>
                <c:pt idx="5">
                  <c:v>-75.349999999999994</c:v>
                </c:pt>
                <c:pt idx="6">
                  <c:v>-75.42</c:v>
                </c:pt>
                <c:pt idx="7">
                  <c:v>-75.48</c:v>
                </c:pt>
                <c:pt idx="8">
                  <c:v>-75.534999999999997</c:v>
                </c:pt>
                <c:pt idx="9">
                  <c:v>-75.614999999999995</c:v>
                </c:pt>
                <c:pt idx="10">
                  <c:v>-75.674999999999997</c:v>
                </c:pt>
                <c:pt idx="11">
                  <c:v>-75.734999999999999</c:v>
                </c:pt>
                <c:pt idx="12">
                  <c:v>-75.805000000000007</c:v>
                </c:pt>
                <c:pt idx="13">
                  <c:v>-75.875</c:v>
                </c:pt>
                <c:pt idx="14">
                  <c:v>-75.94</c:v>
                </c:pt>
                <c:pt idx="15">
                  <c:v>-75.995000000000005</c:v>
                </c:pt>
                <c:pt idx="16">
                  <c:v>-76.06</c:v>
                </c:pt>
                <c:pt idx="17">
                  <c:v>-76.135000000000005</c:v>
                </c:pt>
                <c:pt idx="18">
                  <c:v>-76.19</c:v>
                </c:pt>
                <c:pt idx="19">
                  <c:v>-76.265000000000001</c:v>
                </c:pt>
                <c:pt idx="20">
                  <c:v>-76.33</c:v>
                </c:pt>
                <c:pt idx="21">
                  <c:v>-76.39</c:v>
                </c:pt>
                <c:pt idx="22">
                  <c:v>-76.454999999999998</c:v>
                </c:pt>
                <c:pt idx="23">
                  <c:v>-76.525000000000006</c:v>
                </c:pt>
                <c:pt idx="24">
                  <c:v>-76.59</c:v>
                </c:pt>
                <c:pt idx="25">
                  <c:v>-76.644999999999996</c:v>
                </c:pt>
                <c:pt idx="26">
                  <c:v>-76.72</c:v>
                </c:pt>
                <c:pt idx="27">
                  <c:v>-76.784999999999997</c:v>
                </c:pt>
                <c:pt idx="28">
                  <c:v>-76.844999999999999</c:v>
                </c:pt>
                <c:pt idx="29">
                  <c:v>-76.91</c:v>
                </c:pt>
                <c:pt idx="30">
                  <c:v>-76.97</c:v>
                </c:pt>
                <c:pt idx="31">
                  <c:v>-77.034999999999997</c:v>
                </c:pt>
                <c:pt idx="32">
                  <c:v>-77.114999999999995</c:v>
                </c:pt>
              </c:numCache>
            </c:numRef>
          </c:xVal>
          <c:yVal>
            <c:numRef>
              <c:f>'980052'!$F$559:$F$591</c:f>
              <c:numCache>
                <c:formatCode>General</c:formatCode>
                <c:ptCount val="33"/>
                <c:pt idx="0">
                  <c:v>163.43670207690448</c:v>
                </c:pt>
                <c:pt idx="1">
                  <c:v>163.43670207690448</c:v>
                </c:pt>
                <c:pt idx="2">
                  <c:v>163.43670207690448</c:v>
                </c:pt>
                <c:pt idx="3">
                  <c:v>163.43670207690448</c:v>
                </c:pt>
                <c:pt idx="4">
                  <c:v>163.43670207690448</c:v>
                </c:pt>
                <c:pt idx="5">
                  <c:v>163.43670207690448</c:v>
                </c:pt>
                <c:pt idx="6">
                  <c:v>163.43670207690448</c:v>
                </c:pt>
                <c:pt idx="7">
                  <c:v>163.43670207690448</c:v>
                </c:pt>
                <c:pt idx="8">
                  <c:v>163.43670207690448</c:v>
                </c:pt>
                <c:pt idx="9">
                  <c:v>163.39671230988668</c:v>
                </c:pt>
                <c:pt idx="10">
                  <c:v>160.81034850877319</c:v>
                </c:pt>
                <c:pt idx="11">
                  <c:v>154.18761446352295</c:v>
                </c:pt>
                <c:pt idx="12">
                  <c:v>141.35956790772372</c:v>
                </c:pt>
                <c:pt idx="13">
                  <c:v>123.0375729640752</c:v>
                </c:pt>
                <c:pt idx="14">
                  <c:v>101.31905677105</c:v>
                </c:pt>
                <c:pt idx="15">
                  <c:v>84.15662413168306</c:v>
                </c:pt>
                <c:pt idx="16">
                  <c:v>68.246483625400487</c:v>
                </c:pt>
                <c:pt idx="17">
                  <c:v>55.775002467772367</c:v>
                </c:pt>
                <c:pt idx="18">
                  <c:v>50.637589514064835</c:v>
                </c:pt>
                <c:pt idx="19">
                  <c:v>48.891481634296504</c:v>
                </c:pt>
                <c:pt idx="20">
                  <c:v>48.891481634296504</c:v>
                </c:pt>
                <c:pt idx="21">
                  <c:v>48.891481634296504</c:v>
                </c:pt>
                <c:pt idx="22">
                  <c:v>48.891481634296504</c:v>
                </c:pt>
                <c:pt idx="23">
                  <c:v>48.891481634296504</c:v>
                </c:pt>
                <c:pt idx="24">
                  <c:v>48.891481634296504</c:v>
                </c:pt>
                <c:pt idx="25">
                  <c:v>48.891481634296504</c:v>
                </c:pt>
                <c:pt idx="26">
                  <c:v>48.891481634296504</c:v>
                </c:pt>
                <c:pt idx="27">
                  <c:v>48.891481634296504</c:v>
                </c:pt>
                <c:pt idx="28">
                  <c:v>48.891481634296504</c:v>
                </c:pt>
                <c:pt idx="29">
                  <c:v>48.891481634296504</c:v>
                </c:pt>
                <c:pt idx="30">
                  <c:v>48.891481634296504</c:v>
                </c:pt>
                <c:pt idx="31">
                  <c:v>48.891481634296504</c:v>
                </c:pt>
                <c:pt idx="32">
                  <c:v>48.891481634296504</c:v>
                </c:pt>
              </c:numCache>
            </c:numRef>
          </c:yVal>
        </c:ser>
        <c:axId val="183253632"/>
        <c:axId val="183263616"/>
      </c:scatterChart>
      <c:valAx>
        <c:axId val="183253632"/>
        <c:scaling>
          <c:orientation val="minMax"/>
        </c:scaling>
        <c:axPos val="b"/>
        <c:numFmt formatCode="General" sourceLinked="1"/>
        <c:tickLblPos val="nextTo"/>
        <c:crossAx val="183263616"/>
        <c:crosses val="autoZero"/>
        <c:crossBetween val="midCat"/>
      </c:valAx>
      <c:valAx>
        <c:axId val="183263616"/>
        <c:scaling>
          <c:orientation val="minMax"/>
        </c:scaling>
        <c:axPos val="l"/>
        <c:majorGridlines/>
        <c:numFmt formatCode="General" sourceLinked="1"/>
        <c:tickLblPos val="nextTo"/>
        <c:crossAx val="183253632"/>
        <c:crosses val="autoZero"/>
        <c:crossBetween val="midCat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Setup!$G$6:$G$16</c:f>
              <c:numCache>
                <c:formatCode>General</c:formatCode>
                <c:ptCount val="11"/>
                <c:pt idx="0">
                  <c:v>176.2</c:v>
                </c:pt>
                <c:pt idx="1">
                  <c:v>167.78</c:v>
                </c:pt>
                <c:pt idx="2">
                  <c:v>157.56</c:v>
                </c:pt>
                <c:pt idx="3">
                  <c:v>147.72999999999999</c:v>
                </c:pt>
                <c:pt idx="4">
                  <c:v>138.88</c:v>
                </c:pt>
                <c:pt idx="5">
                  <c:v>127.61499999999999</c:v>
                </c:pt>
                <c:pt idx="6">
                  <c:v>117.515</c:v>
                </c:pt>
                <c:pt idx="7">
                  <c:v>107.77</c:v>
                </c:pt>
                <c:pt idx="8">
                  <c:v>97.415000000000006</c:v>
                </c:pt>
                <c:pt idx="9">
                  <c:v>87.18</c:v>
                </c:pt>
                <c:pt idx="10">
                  <c:v>77.295000000000002</c:v>
                </c:pt>
              </c:numCache>
            </c:numRef>
          </c:xVal>
          <c:yVal>
            <c:numRef>
              <c:f>Setup!$L$6:$L$16</c:f>
              <c:numCache>
                <c:formatCode>General</c:formatCode>
                <c:ptCount val="11"/>
                <c:pt idx="0">
                  <c:v>-76.419989419963954</c:v>
                </c:pt>
                <c:pt idx="1">
                  <c:v>-76.183039986855746</c:v>
                </c:pt>
                <c:pt idx="2">
                  <c:v>-76.263526993301355</c:v>
                </c:pt>
                <c:pt idx="3">
                  <c:v>-76.33063958113533</c:v>
                </c:pt>
                <c:pt idx="4">
                  <c:v>-76.495014315474094</c:v>
                </c:pt>
                <c:pt idx="5">
                  <c:v>-76.540572290123947</c:v>
                </c:pt>
                <c:pt idx="6">
                  <c:v>-77.090173085164594</c:v>
                </c:pt>
                <c:pt idx="7">
                  <c:v>-77.085847627558266</c:v>
                </c:pt>
                <c:pt idx="8">
                  <c:v>-76.547242561389069</c:v>
                </c:pt>
                <c:pt idx="9">
                  <c:v>-75.980258883960047</c:v>
                </c:pt>
                <c:pt idx="10">
                  <c:v>-75.926181688705157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Setup!$V$6:$V$16</c:f>
              <c:numCache>
                <c:formatCode>General</c:formatCode>
                <c:ptCount val="11"/>
                <c:pt idx="0">
                  <c:v>176.2</c:v>
                </c:pt>
                <c:pt idx="1">
                  <c:v>167.78</c:v>
                </c:pt>
                <c:pt idx="2">
                  <c:v>157.56</c:v>
                </c:pt>
                <c:pt idx="3">
                  <c:v>147.72999999999999</c:v>
                </c:pt>
                <c:pt idx="4">
                  <c:v>138.88</c:v>
                </c:pt>
                <c:pt idx="5">
                  <c:v>127.61499999999999</c:v>
                </c:pt>
                <c:pt idx="6">
                  <c:v>117.515</c:v>
                </c:pt>
                <c:pt idx="7">
                  <c:v>107.77</c:v>
                </c:pt>
                <c:pt idx="8">
                  <c:v>97.415000000000006</c:v>
                </c:pt>
                <c:pt idx="9">
                  <c:v>87.18</c:v>
                </c:pt>
                <c:pt idx="10">
                  <c:v>77.295000000000002</c:v>
                </c:pt>
              </c:numCache>
            </c:numRef>
          </c:xVal>
          <c:yVal>
            <c:numRef>
              <c:f>Setup!$T$6:$T$16</c:f>
              <c:numCache>
                <c:formatCode>General</c:formatCode>
                <c:ptCount val="11"/>
                <c:pt idx="0">
                  <c:v>-76.269989419963949</c:v>
                </c:pt>
                <c:pt idx="1">
                  <c:v>-76.033039986855741</c:v>
                </c:pt>
                <c:pt idx="2">
                  <c:v>-76.113526993301349</c:v>
                </c:pt>
                <c:pt idx="3">
                  <c:v>-76.180639581135324</c:v>
                </c:pt>
                <c:pt idx="4">
                  <c:v>-76.345014315474089</c:v>
                </c:pt>
                <c:pt idx="5">
                  <c:v>-76.390572290123941</c:v>
                </c:pt>
                <c:pt idx="6">
                  <c:v>-76.940173085164588</c:v>
                </c:pt>
                <c:pt idx="7">
                  <c:v>-76.93584762755826</c:v>
                </c:pt>
                <c:pt idx="8">
                  <c:v>-76.397242561389064</c:v>
                </c:pt>
                <c:pt idx="9">
                  <c:v>-75.830258883960042</c:v>
                </c:pt>
                <c:pt idx="10">
                  <c:v>-75.776181688705151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Setup!$V$17:$V$27</c:f>
              <c:numCache>
                <c:formatCode>General</c:formatCode>
                <c:ptCount val="11"/>
                <c:pt idx="0">
                  <c:v>176.2</c:v>
                </c:pt>
                <c:pt idx="1">
                  <c:v>167.78</c:v>
                </c:pt>
                <c:pt idx="2">
                  <c:v>157.56</c:v>
                </c:pt>
                <c:pt idx="3">
                  <c:v>147.72999999999999</c:v>
                </c:pt>
                <c:pt idx="4">
                  <c:v>138.88</c:v>
                </c:pt>
                <c:pt idx="5">
                  <c:v>127.61499999999999</c:v>
                </c:pt>
                <c:pt idx="6">
                  <c:v>117.515</c:v>
                </c:pt>
                <c:pt idx="7">
                  <c:v>107.77</c:v>
                </c:pt>
                <c:pt idx="8">
                  <c:v>97.415000000000006</c:v>
                </c:pt>
                <c:pt idx="9">
                  <c:v>87.18</c:v>
                </c:pt>
                <c:pt idx="10">
                  <c:v>77.295000000000002</c:v>
                </c:pt>
              </c:numCache>
            </c:numRef>
          </c:xVal>
          <c:yVal>
            <c:numRef>
              <c:f>Setup!$T$17:$T$27</c:f>
              <c:numCache>
                <c:formatCode>General</c:formatCode>
                <c:ptCount val="11"/>
                <c:pt idx="0">
                  <c:v>-73.919989419963954</c:v>
                </c:pt>
                <c:pt idx="1">
                  <c:v>-73.683039986855746</c:v>
                </c:pt>
                <c:pt idx="2">
                  <c:v>-73.763526993301355</c:v>
                </c:pt>
                <c:pt idx="3">
                  <c:v>-73.83063958113533</c:v>
                </c:pt>
                <c:pt idx="4">
                  <c:v>-73.995014315474094</c:v>
                </c:pt>
                <c:pt idx="5">
                  <c:v>-74.040572290123947</c:v>
                </c:pt>
                <c:pt idx="6">
                  <c:v>-74.590173085164594</c:v>
                </c:pt>
                <c:pt idx="7">
                  <c:v>-74.585847627558266</c:v>
                </c:pt>
                <c:pt idx="8">
                  <c:v>-74.047242561389069</c:v>
                </c:pt>
                <c:pt idx="9">
                  <c:v>-73.480258883960047</c:v>
                </c:pt>
                <c:pt idx="10">
                  <c:v>-73.426181688705157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xVal>
            <c:numRef>
              <c:f>Setup!$V$28:$V$34</c:f>
              <c:numCache>
                <c:formatCode>General</c:formatCode>
                <c:ptCount val="7"/>
                <c:pt idx="0">
                  <c:v>117.515</c:v>
                </c:pt>
                <c:pt idx="1">
                  <c:v>117.515</c:v>
                </c:pt>
                <c:pt idx="2">
                  <c:v>117.515</c:v>
                </c:pt>
                <c:pt idx="3">
                  <c:v>117.515</c:v>
                </c:pt>
                <c:pt idx="4">
                  <c:v>117.515</c:v>
                </c:pt>
                <c:pt idx="5">
                  <c:v>117.515</c:v>
                </c:pt>
                <c:pt idx="6">
                  <c:v>117.515</c:v>
                </c:pt>
              </c:numCache>
            </c:numRef>
          </c:xVal>
          <c:yVal>
            <c:numRef>
              <c:f>Setup!$T$28:$T$34</c:f>
              <c:numCache>
                <c:formatCode>General</c:formatCode>
                <c:ptCount val="7"/>
                <c:pt idx="0">
                  <c:v>-76.640173085164591</c:v>
                </c:pt>
                <c:pt idx="1">
                  <c:v>-76.340173085164594</c:v>
                </c:pt>
                <c:pt idx="2">
                  <c:v>-76.040173085164597</c:v>
                </c:pt>
                <c:pt idx="3">
                  <c:v>-75.740173085164599</c:v>
                </c:pt>
                <c:pt idx="4">
                  <c:v>-75.440173085164588</c:v>
                </c:pt>
                <c:pt idx="5">
                  <c:v>-75.140173085164591</c:v>
                </c:pt>
                <c:pt idx="6">
                  <c:v>-74.840173085164594</c:v>
                </c:pt>
              </c:numCache>
            </c:numRef>
          </c:yVal>
        </c:ser>
        <c:axId val="183039872"/>
        <c:axId val="183041408"/>
      </c:scatterChart>
      <c:valAx>
        <c:axId val="183039872"/>
        <c:scaling>
          <c:orientation val="minMax"/>
        </c:scaling>
        <c:axPos val="b"/>
        <c:numFmt formatCode="General" sourceLinked="1"/>
        <c:tickLblPos val="nextTo"/>
        <c:crossAx val="183041408"/>
        <c:crosses val="autoZero"/>
        <c:crossBetween val="midCat"/>
      </c:valAx>
      <c:valAx>
        <c:axId val="183041408"/>
        <c:scaling>
          <c:orientation val="minMax"/>
        </c:scaling>
        <c:axPos val="l"/>
        <c:majorGridlines/>
        <c:numFmt formatCode="General" sourceLinked="1"/>
        <c:tickLblPos val="nextTo"/>
        <c:crossAx val="183039872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'980052'!$B$109:$B$141</c:f>
              <c:numCache>
                <c:formatCode>General</c:formatCode>
                <c:ptCount val="33"/>
                <c:pt idx="0">
                  <c:v>-75.305000000000007</c:v>
                </c:pt>
                <c:pt idx="1">
                  <c:v>-75.38</c:v>
                </c:pt>
                <c:pt idx="2">
                  <c:v>-75.444999999999993</c:v>
                </c:pt>
                <c:pt idx="3">
                  <c:v>-75.515000000000001</c:v>
                </c:pt>
                <c:pt idx="4">
                  <c:v>-75.575000000000003</c:v>
                </c:pt>
                <c:pt idx="5">
                  <c:v>-75.635000000000005</c:v>
                </c:pt>
                <c:pt idx="6">
                  <c:v>-75.704999999999998</c:v>
                </c:pt>
                <c:pt idx="7">
                  <c:v>-75.775000000000006</c:v>
                </c:pt>
                <c:pt idx="8">
                  <c:v>-75.84</c:v>
                </c:pt>
                <c:pt idx="9">
                  <c:v>-75.900000000000006</c:v>
                </c:pt>
                <c:pt idx="10">
                  <c:v>-75.959999999999994</c:v>
                </c:pt>
                <c:pt idx="11">
                  <c:v>-76.03</c:v>
                </c:pt>
                <c:pt idx="12">
                  <c:v>-76.09</c:v>
                </c:pt>
                <c:pt idx="13">
                  <c:v>-76.16</c:v>
                </c:pt>
                <c:pt idx="14">
                  <c:v>-76.23</c:v>
                </c:pt>
                <c:pt idx="15">
                  <c:v>-76.284999999999997</c:v>
                </c:pt>
                <c:pt idx="16">
                  <c:v>-76.355000000000004</c:v>
                </c:pt>
                <c:pt idx="17">
                  <c:v>-76.424999999999997</c:v>
                </c:pt>
                <c:pt idx="18">
                  <c:v>-76.48</c:v>
                </c:pt>
                <c:pt idx="19">
                  <c:v>-76.555000000000007</c:v>
                </c:pt>
                <c:pt idx="20">
                  <c:v>-76.62</c:v>
                </c:pt>
                <c:pt idx="21">
                  <c:v>-76.674999999999997</c:v>
                </c:pt>
                <c:pt idx="22">
                  <c:v>-76.75</c:v>
                </c:pt>
                <c:pt idx="23">
                  <c:v>-76.814999999999998</c:v>
                </c:pt>
                <c:pt idx="24">
                  <c:v>-76.88</c:v>
                </c:pt>
                <c:pt idx="25">
                  <c:v>-76.944999999999993</c:v>
                </c:pt>
                <c:pt idx="26">
                  <c:v>-77.010000000000005</c:v>
                </c:pt>
                <c:pt idx="27">
                  <c:v>-77.064999999999998</c:v>
                </c:pt>
                <c:pt idx="28">
                  <c:v>-77.14</c:v>
                </c:pt>
                <c:pt idx="29">
                  <c:v>-77.204999999999998</c:v>
                </c:pt>
                <c:pt idx="30">
                  <c:v>-77.260000000000005</c:v>
                </c:pt>
                <c:pt idx="31">
                  <c:v>-77.33</c:v>
                </c:pt>
                <c:pt idx="32">
                  <c:v>-77.394999999999996</c:v>
                </c:pt>
              </c:numCache>
            </c:numRef>
          </c:xVal>
          <c:yVal>
            <c:numRef>
              <c:f>'980052'!$E$109:$E$141</c:f>
              <c:numCache>
                <c:formatCode>General</c:formatCode>
                <c:ptCount val="33"/>
                <c:pt idx="0">
                  <c:v>175</c:v>
                </c:pt>
                <c:pt idx="1">
                  <c:v>177</c:v>
                </c:pt>
                <c:pt idx="2">
                  <c:v>175</c:v>
                </c:pt>
                <c:pt idx="3">
                  <c:v>169</c:v>
                </c:pt>
                <c:pt idx="4">
                  <c:v>142</c:v>
                </c:pt>
                <c:pt idx="5">
                  <c:v>161</c:v>
                </c:pt>
                <c:pt idx="6">
                  <c:v>197</c:v>
                </c:pt>
                <c:pt idx="7">
                  <c:v>177</c:v>
                </c:pt>
                <c:pt idx="8">
                  <c:v>183</c:v>
                </c:pt>
                <c:pt idx="9">
                  <c:v>159</c:v>
                </c:pt>
                <c:pt idx="10">
                  <c:v>168</c:v>
                </c:pt>
                <c:pt idx="11">
                  <c:v>157</c:v>
                </c:pt>
                <c:pt idx="12">
                  <c:v>163</c:v>
                </c:pt>
                <c:pt idx="13">
                  <c:v>123</c:v>
                </c:pt>
                <c:pt idx="14">
                  <c:v>82</c:v>
                </c:pt>
                <c:pt idx="15">
                  <c:v>64</c:v>
                </c:pt>
                <c:pt idx="16">
                  <c:v>68</c:v>
                </c:pt>
                <c:pt idx="17">
                  <c:v>56</c:v>
                </c:pt>
                <c:pt idx="18">
                  <c:v>48</c:v>
                </c:pt>
                <c:pt idx="19">
                  <c:v>54</c:v>
                </c:pt>
                <c:pt idx="20">
                  <c:v>53</c:v>
                </c:pt>
                <c:pt idx="21">
                  <c:v>49</c:v>
                </c:pt>
                <c:pt idx="22">
                  <c:v>55</c:v>
                </c:pt>
                <c:pt idx="23">
                  <c:v>47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44</c:v>
                </c:pt>
                <c:pt idx="28">
                  <c:v>51</c:v>
                </c:pt>
                <c:pt idx="29">
                  <c:v>42</c:v>
                </c:pt>
                <c:pt idx="30">
                  <c:v>63</c:v>
                </c:pt>
                <c:pt idx="31">
                  <c:v>50</c:v>
                </c:pt>
                <c:pt idx="32">
                  <c:v>52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'980052'!$B$109:$B$141</c:f>
              <c:numCache>
                <c:formatCode>General</c:formatCode>
                <c:ptCount val="33"/>
                <c:pt idx="0">
                  <c:v>-75.305000000000007</c:v>
                </c:pt>
                <c:pt idx="1">
                  <c:v>-75.38</c:v>
                </c:pt>
                <c:pt idx="2">
                  <c:v>-75.444999999999993</c:v>
                </c:pt>
                <c:pt idx="3">
                  <c:v>-75.515000000000001</c:v>
                </c:pt>
                <c:pt idx="4">
                  <c:v>-75.575000000000003</c:v>
                </c:pt>
                <c:pt idx="5">
                  <c:v>-75.635000000000005</c:v>
                </c:pt>
                <c:pt idx="6">
                  <c:v>-75.704999999999998</c:v>
                </c:pt>
                <c:pt idx="7">
                  <c:v>-75.775000000000006</c:v>
                </c:pt>
                <c:pt idx="8">
                  <c:v>-75.84</c:v>
                </c:pt>
                <c:pt idx="9">
                  <c:v>-75.900000000000006</c:v>
                </c:pt>
                <c:pt idx="10">
                  <c:v>-75.959999999999994</c:v>
                </c:pt>
                <c:pt idx="11">
                  <c:v>-76.03</c:v>
                </c:pt>
                <c:pt idx="12">
                  <c:v>-76.09</c:v>
                </c:pt>
                <c:pt idx="13">
                  <c:v>-76.16</c:v>
                </c:pt>
                <c:pt idx="14">
                  <c:v>-76.23</c:v>
                </c:pt>
                <c:pt idx="15">
                  <c:v>-76.284999999999997</c:v>
                </c:pt>
                <c:pt idx="16">
                  <c:v>-76.355000000000004</c:v>
                </c:pt>
                <c:pt idx="17">
                  <c:v>-76.424999999999997</c:v>
                </c:pt>
                <c:pt idx="18">
                  <c:v>-76.48</c:v>
                </c:pt>
                <c:pt idx="19">
                  <c:v>-76.555000000000007</c:v>
                </c:pt>
                <c:pt idx="20">
                  <c:v>-76.62</c:v>
                </c:pt>
                <c:pt idx="21">
                  <c:v>-76.674999999999997</c:v>
                </c:pt>
                <c:pt idx="22">
                  <c:v>-76.75</c:v>
                </c:pt>
                <c:pt idx="23">
                  <c:v>-76.814999999999998</c:v>
                </c:pt>
                <c:pt idx="24">
                  <c:v>-76.88</c:v>
                </c:pt>
                <c:pt idx="25">
                  <c:v>-76.944999999999993</c:v>
                </c:pt>
                <c:pt idx="26">
                  <c:v>-77.010000000000005</c:v>
                </c:pt>
                <c:pt idx="27">
                  <c:v>-77.064999999999998</c:v>
                </c:pt>
                <c:pt idx="28">
                  <c:v>-77.14</c:v>
                </c:pt>
                <c:pt idx="29">
                  <c:v>-77.204999999999998</c:v>
                </c:pt>
                <c:pt idx="30">
                  <c:v>-77.260000000000005</c:v>
                </c:pt>
                <c:pt idx="31">
                  <c:v>-77.33</c:v>
                </c:pt>
                <c:pt idx="32">
                  <c:v>-77.394999999999996</c:v>
                </c:pt>
              </c:numCache>
            </c:numRef>
          </c:xVal>
          <c:yVal>
            <c:numRef>
              <c:f>'980052'!$F$109:$F$141</c:f>
              <c:numCache>
                <c:formatCode>General</c:formatCode>
                <c:ptCount val="33"/>
                <c:pt idx="0">
                  <c:v>170.10825224886193</c:v>
                </c:pt>
                <c:pt idx="1">
                  <c:v>170.10825224886193</c:v>
                </c:pt>
                <c:pt idx="2">
                  <c:v>170.10825224886193</c:v>
                </c:pt>
                <c:pt idx="3">
                  <c:v>170.10825224886193</c:v>
                </c:pt>
                <c:pt idx="4">
                  <c:v>170.10825224886193</c:v>
                </c:pt>
                <c:pt idx="5">
                  <c:v>170.10825224886193</c:v>
                </c:pt>
                <c:pt idx="6">
                  <c:v>170.10825224886193</c:v>
                </c:pt>
                <c:pt idx="7">
                  <c:v>170.10825224886193</c:v>
                </c:pt>
                <c:pt idx="8">
                  <c:v>170.10825224886193</c:v>
                </c:pt>
                <c:pt idx="9">
                  <c:v>170.10825224886193</c:v>
                </c:pt>
                <c:pt idx="10">
                  <c:v>170.10825224886193</c:v>
                </c:pt>
                <c:pt idx="11">
                  <c:v>164.27902654419847</c:v>
                </c:pt>
                <c:pt idx="12">
                  <c:v>149.85276851938028</c:v>
                </c:pt>
                <c:pt idx="13">
                  <c:v>122.02034304597515</c:v>
                </c:pt>
                <c:pt idx="14">
                  <c:v>87.672059285408579</c:v>
                </c:pt>
                <c:pt idx="15">
                  <c:v>67.987402668302877</c:v>
                </c:pt>
                <c:pt idx="16">
                  <c:v>53.512848636590974</c:v>
                </c:pt>
                <c:pt idx="17">
                  <c:v>50.427485862914075</c:v>
                </c:pt>
                <c:pt idx="18">
                  <c:v>50.427485862914075</c:v>
                </c:pt>
                <c:pt idx="19">
                  <c:v>50.427485862914075</c:v>
                </c:pt>
                <c:pt idx="20">
                  <c:v>50.427485862914075</c:v>
                </c:pt>
                <c:pt idx="21">
                  <c:v>50.427485862914075</c:v>
                </c:pt>
                <c:pt idx="22">
                  <c:v>50.427485862914075</c:v>
                </c:pt>
                <c:pt idx="23">
                  <c:v>50.427485862914075</c:v>
                </c:pt>
                <c:pt idx="24">
                  <c:v>50.427485862914075</c:v>
                </c:pt>
                <c:pt idx="25">
                  <c:v>50.427485862914075</c:v>
                </c:pt>
                <c:pt idx="26">
                  <c:v>50.427485862914075</c:v>
                </c:pt>
                <c:pt idx="27">
                  <c:v>50.427485862914075</c:v>
                </c:pt>
                <c:pt idx="28">
                  <c:v>50.427485862914075</c:v>
                </c:pt>
                <c:pt idx="29">
                  <c:v>50.427485862914075</c:v>
                </c:pt>
                <c:pt idx="30">
                  <c:v>50.427485862914075</c:v>
                </c:pt>
                <c:pt idx="31">
                  <c:v>50.427485862914075</c:v>
                </c:pt>
                <c:pt idx="32">
                  <c:v>50.427485862914075</c:v>
                </c:pt>
              </c:numCache>
            </c:numRef>
          </c:yVal>
        </c:ser>
        <c:axId val="182718848"/>
        <c:axId val="182720384"/>
      </c:scatterChart>
      <c:valAx>
        <c:axId val="182718848"/>
        <c:scaling>
          <c:orientation val="minMax"/>
        </c:scaling>
        <c:axPos val="b"/>
        <c:numFmt formatCode="General" sourceLinked="1"/>
        <c:tickLblPos val="nextTo"/>
        <c:crossAx val="182720384"/>
        <c:crosses val="autoZero"/>
        <c:crossBetween val="midCat"/>
      </c:valAx>
      <c:valAx>
        <c:axId val="182720384"/>
        <c:scaling>
          <c:orientation val="minMax"/>
        </c:scaling>
        <c:axPos val="l"/>
        <c:majorGridlines/>
        <c:numFmt formatCode="General" sourceLinked="1"/>
        <c:tickLblPos val="nextTo"/>
        <c:crossAx val="182718848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'980052'!$B$159:$B$191</c:f>
              <c:numCache>
                <c:formatCode>General</c:formatCode>
                <c:ptCount val="33"/>
                <c:pt idx="0">
                  <c:v>-75.39</c:v>
                </c:pt>
                <c:pt idx="1">
                  <c:v>-75.465000000000003</c:v>
                </c:pt>
                <c:pt idx="2">
                  <c:v>-75.534999999999997</c:v>
                </c:pt>
                <c:pt idx="3">
                  <c:v>-75.59</c:v>
                </c:pt>
                <c:pt idx="4">
                  <c:v>-75.665000000000006</c:v>
                </c:pt>
                <c:pt idx="5">
                  <c:v>-75.72</c:v>
                </c:pt>
                <c:pt idx="6">
                  <c:v>-75.784999999999997</c:v>
                </c:pt>
                <c:pt idx="7">
                  <c:v>-75.855000000000004</c:v>
                </c:pt>
                <c:pt idx="8">
                  <c:v>-75.924999999999997</c:v>
                </c:pt>
                <c:pt idx="9">
                  <c:v>-75.984999999999999</c:v>
                </c:pt>
                <c:pt idx="10">
                  <c:v>-76.055000000000007</c:v>
                </c:pt>
                <c:pt idx="11">
                  <c:v>-76.114999999999995</c:v>
                </c:pt>
                <c:pt idx="12">
                  <c:v>-76.185000000000002</c:v>
                </c:pt>
                <c:pt idx="13">
                  <c:v>-76.245000000000005</c:v>
                </c:pt>
                <c:pt idx="14">
                  <c:v>-76.314999999999998</c:v>
                </c:pt>
                <c:pt idx="15">
                  <c:v>-76.375</c:v>
                </c:pt>
                <c:pt idx="16">
                  <c:v>-76.444999999999993</c:v>
                </c:pt>
                <c:pt idx="17">
                  <c:v>-76.515000000000001</c:v>
                </c:pt>
                <c:pt idx="18">
                  <c:v>-76.569999999999993</c:v>
                </c:pt>
                <c:pt idx="19">
                  <c:v>-76.64</c:v>
                </c:pt>
                <c:pt idx="20">
                  <c:v>-76.704999999999998</c:v>
                </c:pt>
                <c:pt idx="21">
                  <c:v>-76.765000000000001</c:v>
                </c:pt>
                <c:pt idx="22">
                  <c:v>-76.83</c:v>
                </c:pt>
                <c:pt idx="23">
                  <c:v>-76.894999999999996</c:v>
                </c:pt>
                <c:pt idx="24">
                  <c:v>-76.97</c:v>
                </c:pt>
                <c:pt idx="25">
                  <c:v>-77.03</c:v>
                </c:pt>
                <c:pt idx="26">
                  <c:v>-77.09</c:v>
                </c:pt>
                <c:pt idx="27">
                  <c:v>-77.165000000000006</c:v>
                </c:pt>
                <c:pt idx="28">
                  <c:v>-77.224999999999994</c:v>
                </c:pt>
                <c:pt idx="29">
                  <c:v>-77.284999999999997</c:v>
                </c:pt>
                <c:pt idx="30">
                  <c:v>-77.36</c:v>
                </c:pt>
                <c:pt idx="31">
                  <c:v>-77.42</c:v>
                </c:pt>
                <c:pt idx="32">
                  <c:v>-77.489999999999995</c:v>
                </c:pt>
              </c:numCache>
            </c:numRef>
          </c:xVal>
          <c:yVal>
            <c:numRef>
              <c:f>'980052'!$E$159:$E$191</c:f>
              <c:numCache>
                <c:formatCode>General</c:formatCode>
                <c:ptCount val="33"/>
                <c:pt idx="0">
                  <c:v>174</c:v>
                </c:pt>
                <c:pt idx="1">
                  <c:v>150</c:v>
                </c:pt>
                <c:pt idx="2">
                  <c:v>140</c:v>
                </c:pt>
                <c:pt idx="3">
                  <c:v>162</c:v>
                </c:pt>
                <c:pt idx="4">
                  <c:v>148</c:v>
                </c:pt>
                <c:pt idx="5">
                  <c:v>157</c:v>
                </c:pt>
                <c:pt idx="6">
                  <c:v>163</c:v>
                </c:pt>
                <c:pt idx="7">
                  <c:v>171</c:v>
                </c:pt>
                <c:pt idx="8">
                  <c:v>192</c:v>
                </c:pt>
                <c:pt idx="9">
                  <c:v>174</c:v>
                </c:pt>
                <c:pt idx="10">
                  <c:v>162</c:v>
                </c:pt>
                <c:pt idx="11">
                  <c:v>153</c:v>
                </c:pt>
                <c:pt idx="12">
                  <c:v>126</c:v>
                </c:pt>
                <c:pt idx="13">
                  <c:v>117</c:v>
                </c:pt>
                <c:pt idx="14">
                  <c:v>88</c:v>
                </c:pt>
                <c:pt idx="15">
                  <c:v>76</c:v>
                </c:pt>
                <c:pt idx="16">
                  <c:v>51</c:v>
                </c:pt>
                <c:pt idx="17">
                  <c:v>60</c:v>
                </c:pt>
                <c:pt idx="18">
                  <c:v>54</c:v>
                </c:pt>
                <c:pt idx="19">
                  <c:v>51</c:v>
                </c:pt>
                <c:pt idx="20">
                  <c:v>57</c:v>
                </c:pt>
                <c:pt idx="21">
                  <c:v>58</c:v>
                </c:pt>
                <c:pt idx="22">
                  <c:v>44</c:v>
                </c:pt>
                <c:pt idx="23">
                  <c:v>45</c:v>
                </c:pt>
                <c:pt idx="24">
                  <c:v>60</c:v>
                </c:pt>
                <c:pt idx="25">
                  <c:v>73</c:v>
                </c:pt>
                <c:pt idx="26">
                  <c:v>52</c:v>
                </c:pt>
                <c:pt idx="27">
                  <c:v>45</c:v>
                </c:pt>
                <c:pt idx="28">
                  <c:v>54</c:v>
                </c:pt>
                <c:pt idx="29">
                  <c:v>55</c:v>
                </c:pt>
                <c:pt idx="30">
                  <c:v>38</c:v>
                </c:pt>
                <c:pt idx="31">
                  <c:v>47</c:v>
                </c:pt>
                <c:pt idx="32">
                  <c:v>53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'980052'!$B$159:$B$191</c:f>
              <c:numCache>
                <c:formatCode>General</c:formatCode>
                <c:ptCount val="33"/>
                <c:pt idx="0">
                  <c:v>-75.39</c:v>
                </c:pt>
                <c:pt idx="1">
                  <c:v>-75.465000000000003</c:v>
                </c:pt>
                <c:pt idx="2">
                  <c:v>-75.534999999999997</c:v>
                </c:pt>
                <c:pt idx="3">
                  <c:v>-75.59</c:v>
                </c:pt>
                <c:pt idx="4">
                  <c:v>-75.665000000000006</c:v>
                </c:pt>
                <c:pt idx="5">
                  <c:v>-75.72</c:v>
                </c:pt>
                <c:pt idx="6">
                  <c:v>-75.784999999999997</c:v>
                </c:pt>
                <c:pt idx="7">
                  <c:v>-75.855000000000004</c:v>
                </c:pt>
                <c:pt idx="8">
                  <c:v>-75.924999999999997</c:v>
                </c:pt>
                <c:pt idx="9">
                  <c:v>-75.984999999999999</c:v>
                </c:pt>
                <c:pt idx="10">
                  <c:v>-76.055000000000007</c:v>
                </c:pt>
                <c:pt idx="11">
                  <c:v>-76.114999999999995</c:v>
                </c:pt>
                <c:pt idx="12">
                  <c:v>-76.185000000000002</c:v>
                </c:pt>
                <c:pt idx="13">
                  <c:v>-76.245000000000005</c:v>
                </c:pt>
                <c:pt idx="14">
                  <c:v>-76.314999999999998</c:v>
                </c:pt>
                <c:pt idx="15">
                  <c:v>-76.375</c:v>
                </c:pt>
                <c:pt idx="16">
                  <c:v>-76.444999999999993</c:v>
                </c:pt>
                <c:pt idx="17">
                  <c:v>-76.515000000000001</c:v>
                </c:pt>
                <c:pt idx="18">
                  <c:v>-76.569999999999993</c:v>
                </c:pt>
                <c:pt idx="19">
                  <c:v>-76.64</c:v>
                </c:pt>
                <c:pt idx="20">
                  <c:v>-76.704999999999998</c:v>
                </c:pt>
                <c:pt idx="21">
                  <c:v>-76.765000000000001</c:v>
                </c:pt>
                <c:pt idx="22">
                  <c:v>-76.83</c:v>
                </c:pt>
                <c:pt idx="23">
                  <c:v>-76.894999999999996</c:v>
                </c:pt>
                <c:pt idx="24">
                  <c:v>-76.97</c:v>
                </c:pt>
                <c:pt idx="25">
                  <c:v>-77.03</c:v>
                </c:pt>
                <c:pt idx="26">
                  <c:v>-77.09</c:v>
                </c:pt>
                <c:pt idx="27">
                  <c:v>-77.165000000000006</c:v>
                </c:pt>
                <c:pt idx="28">
                  <c:v>-77.224999999999994</c:v>
                </c:pt>
                <c:pt idx="29">
                  <c:v>-77.284999999999997</c:v>
                </c:pt>
                <c:pt idx="30">
                  <c:v>-77.36</c:v>
                </c:pt>
                <c:pt idx="31">
                  <c:v>-77.42</c:v>
                </c:pt>
                <c:pt idx="32">
                  <c:v>-77.489999999999995</c:v>
                </c:pt>
              </c:numCache>
            </c:numRef>
          </c:xVal>
          <c:yVal>
            <c:numRef>
              <c:f>'980052'!$F$159:$F$191</c:f>
              <c:numCache>
                <c:formatCode>General</c:formatCode>
                <c:ptCount val="33"/>
                <c:pt idx="0">
                  <c:v>161.96834055268741</c:v>
                </c:pt>
                <c:pt idx="1">
                  <c:v>161.96834055268741</c:v>
                </c:pt>
                <c:pt idx="2">
                  <c:v>161.96834055268741</c:v>
                </c:pt>
                <c:pt idx="3">
                  <c:v>161.96834055268741</c:v>
                </c:pt>
                <c:pt idx="4">
                  <c:v>161.96834055268741</c:v>
                </c:pt>
                <c:pt idx="5">
                  <c:v>161.96834055268741</c:v>
                </c:pt>
                <c:pt idx="6">
                  <c:v>161.96834055268741</c:v>
                </c:pt>
                <c:pt idx="7">
                  <c:v>161.96834055268741</c:v>
                </c:pt>
                <c:pt idx="8">
                  <c:v>161.96834055268741</c:v>
                </c:pt>
                <c:pt idx="9">
                  <c:v>161.96834055268741</c:v>
                </c:pt>
                <c:pt idx="10">
                  <c:v>158.78616190212654</c:v>
                </c:pt>
                <c:pt idx="11">
                  <c:v>150.34323972975082</c:v>
                </c:pt>
                <c:pt idx="12">
                  <c:v>133.81254803987025</c:v>
                </c:pt>
                <c:pt idx="13">
                  <c:v>113.91714160102539</c:v>
                </c:pt>
                <c:pt idx="14">
                  <c:v>87.915348861439128</c:v>
                </c:pt>
                <c:pt idx="15">
                  <c:v>70.922355500096629</c:v>
                </c:pt>
                <c:pt idx="16">
                  <c:v>57.777812400637636</c:v>
                </c:pt>
                <c:pt idx="17">
                  <c:v>51.827778648059564</c:v>
                </c:pt>
                <c:pt idx="18">
                  <c:v>51.443070732041853</c:v>
                </c:pt>
                <c:pt idx="19">
                  <c:v>51.443070732041853</c:v>
                </c:pt>
                <c:pt idx="20">
                  <c:v>51.443070732041853</c:v>
                </c:pt>
                <c:pt idx="21">
                  <c:v>51.443070732041853</c:v>
                </c:pt>
                <c:pt idx="22">
                  <c:v>51.443070732041853</c:v>
                </c:pt>
                <c:pt idx="23">
                  <c:v>51.443070732041853</c:v>
                </c:pt>
                <c:pt idx="24">
                  <c:v>51.443070732041853</c:v>
                </c:pt>
                <c:pt idx="25">
                  <c:v>51.443070732041853</c:v>
                </c:pt>
                <c:pt idx="26">
                  <c:v>51.443070732041853</c:v>
                </c:pt>
                <c:pt idx="27">
                  <c:v>51.443070732041853</c:v>
                </c:pt>
                <c:pt idx="28">
                  <c:v>51.443070732041853</c:v>
                </c:pt>
                <c:pt idx="29">
                  <c:v>51.443070732041853</c:v>
                </c:pt>
                <c:pt idx="30">
                  <c:v>51.443070732041853</c:v>
                </c:pt>
                <c:pt idx="31">
                  <c:v>51.443070732041853</c:v>
                </c:pt>
                <c:pt idx="32">
                  <c:v>51.443070732041853</c:v>
                </c:pt>
              </c:numCache>
            </c:numRef>
          </c:yVal>
        </c:ser>
        <c:axId val="182752768"/>
        <c:axId val="182754304"/>
      </c:scatterChart>
      <c:valAx>
        <c:axId val="182752768"/>
        <c:scaling>
          <c:orientation val="minMax"/>
        </c:scaling>
        <c:axPos val="b"/>
        <c:numFmt formatCode="General" sourceLinked="1"/>
        <c:tickLblPos val="nextTo"/>
        <c:crossAx val="182754304"/>
        <c:crosses val="autoZero"/>
        <c:crossBetween val="midCat"/>
      </c:valAx>
      <c:valAx>
        <c:axId val="182754304"/>
        <c:scaling>
          <c:orientation val="minMax"/>
        </c:scaling>
        <c:axPos val="l"/>
        <c:majorGridlines/>
        <c:numFmt formatCode="General" sourceLinked="1"/>
        <c:tickLblPos val="nextTo"/>
        <c:crossAx val="182752768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'980052'!$B$209:$B$241</c:f>
              <c:numCache>
                <c:formatCode>General</c:formatCode>
                <c:ptCount val="33"/>
                <c:pt idx="0">
                  <c:v>-75.63</c:v>
                </c:pt>
                <c:pt idx="1">
                  <c:v>-75.709999999999994</c:v>
                </c:pt>
                <c:pt idx="2">
                  <c:v>-75.775000000000006</c:v>
                </c:pt>
                <c:pt idx="3">
                  <c:v>-75.844999999999999</c:v>
                </c:pt>
                <c:pt idx="4">
                  <c:v>-75.91</c:v>
                </c:pt>
                <c:pt idx="5">
                  <c:v>-75.97</c:v>
                </c:pt>
                <c:pt idx="6">
                  <c:v>-76.03</c:v>
                </c:pt>
                <c:pt idx="7">
                  <c:v>-76.099999999999994</c:v>
                </c:pt>
                <c:pt idx="8">
                  <c:v>-76.16</c:v>
                </c:pt>
                <c:pt idx="9">
                  <c:v>-76.23</c:v>
                </c:pt>
                <c:pt idx="10">
                  <c:v>-76.3</c:v>
                </c:pt>
                <c:pt idx="11">
                  <c:v>-76.355000000000004</c:v>
                </c:pt>
                <c:pt idx="12">
                  <c:v>-76.424999999999997</c:v>
                </c:pt>
                <c:pt idx="13">
                  <c:v>-76.5</c:v>
                </c:pt>
                <c:pt idx="14">
                  <c:v>-76.555000000000007</c:v>
                </c:pt>
                <c:pt idx="15">
                  <c:v>-76.63</c:v>
                </c:pt>
                <c:pt idx="16">
                  <c:v>-76.685000000000002</c:v>
                </c:pt>
                <c:pt idx="17">
                  <c:v>-76.754999999999995</c:v>
                </c:pt>
                <c:pt idx="18">
                  <c:v>-76.819999999999993</c:v>
                </c:pt>
                <c:pt idx="19">
                  <c:v>-76.885000000000005</c:v>
                </c:pt>
                <c:pt idx="20">
                  <c:v>-76.95</c:v>
                </c:pt>
                <c:pt idx="21">
                  <c:v>-77.010000000000005</c:v>
                </c:pt>
                <c:pt idx="22">
                  <c:v>-77.08</c:v>
                </c:pt>
                <c:pt idx="23">
                  <c:v>-77.144999999999996</c:v>
                </c:pt>
                <c:pt idx="24">
                  <c:v>-77.204999999999998</c:v>
                </c:pt>
                <c:pt idx="25">
                  <c:v>-77.275000000000006</c:v>
                </c:pt>
                <c:pt idx="26">
                  <c:v>-77.34</c:v>
                </c:pt>
                <c:pt idx="27">
                  <c:v>-77.400000000000006</c:v>
                </c:pt>
                <c:pt idx="28">
                  <c:v>-77.47</c:v>
                </c:pt>
                <c:pt idx="29">
                  <c:v>-77.534999999999997</c:v>
                </c:pt>
                <c:pt idx="30">
                  <c:v>-77.59</c:v>
                </c:pt>
                <c:pt idx="31">
                  <c:v>-77.66</c:v>
                </c:pt>
                <c:pt idx="32">
                  <c:v>-77.73</c:v>
                </c:pt>
              </c:numCache>
            </c:numRef>
          </c:xVal>
          <c:yVal>
            <c:numRef>
              <c:f>'980052'!$E$209:$E$241</c:f>
              <c:numCache>
                <c:formatCode>General</c:formatCode>
                <c:ptCount val="33"/>
                <c:pt idx="0">
                  <c:v>148</c:v>
                </c:pt>
                <c:pt idx="1">
                  <c:v>152</c:v>
                </c:pt>
                <c:pt idx="2">
                  <c:v>161</c:v>
                </c:pt>
                <c:pt idx="3">
                  <c:v>145</c:v>
                </c:pt>
                <c:pt idx="4">
                  <c:v>137</c:v>
                </c:pt>
                <c:pt idx="5">
                  <c:v>126</c:v>
                </c:pt>
                <c:pt idx="6">
                  <c:v>127</c:v>
                </c:pt>
                <c:pt idx="7">
                  <c:v>166</c:v>
                </c:pt>
                <c:pt idx="8">
                  <c:v>145</c:v>
                </c:pt>
                <c:pt idx="9">
                  <c:v>149</c:v>
                </c:pt>
                <c:pt idx="10">
                  <c:v>97</c:v>
                </c:pt>
                <c:pt idx="11">
                  <c:v>81</c:v>
                </c:pt>
                <c:pt idx="12">
                  <c:v>70</c:v>
                </c:pt>
                <c:pt idx="13">
                  <c:v>58</c:v>
                </c:pt>
                <c:pt idx="14">
                  <c:v>68</c:v>
                </c:pt>
                <c:pt idx="15">
                  <c:v>43</c:v>
                </c:pt>
                <c:pt idx="16">
                  <c:v>49</c:v>
                </c:pt>
                <c:pt idx="17">
                  <c:v>53</c:v>
                </c:pt>
                <c:pt idx="18">
                  <c:v>54</c:v>
                </c:pt>
                <c:pt idx="19">
                  <c:v>49</c:v>
                </c:pt>
                <c:pt idx="20">
                  <c:v>55</c:v>
                </c:pt>
                <c:pt idx="21">
                  <c:v>43</c:v>
                </c:pt>
                <c:pt idx="22">
                  <c:v>45</c:v>
                </c:pt>
                <c:pt idx="23">
                  <c:v>40</c:v>
                </c:pt>
                <c:pt idx="24">
                  <c:v>50</c:v>
                </c:pt>
                <c:pt idx="25">
                  <c:v>49</c:v>
                </c:pt>
                <c:pt idx="26">
                  <c:v>40</c:v>
                </c:pt>
                <c:pt idx="27">
                  <c:v>45</c:v>
                </c:pt>
                <c:pt idx="28">
                  <c:v>53</c:v>
                </c:pt>
                <c:pt idx="29">
                  <c:v>60</c:v>
                </c:pt>
                <c:pt idx="30">
                  <c:v>55</c:v>
                </c:pt>
                <c:pt idx="31">
                  <c:v>44</c:v>
                </c:pt>
                <c:pt idx="32">
                  <c:v>54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'980052'!$B$209:$B$241</c:f>
              <c:numCache>
                <c:formatCode>General</c:formatCode>
                <c:ptCount val="33"/>
                <c:pt idx="0">
                  <c:v>-75.63</c:v>
                </c:pt>
                <c:pt idx="1">
                  <c:v>-75.709999999999994</c:v>
                </c:pt>
                <c:pt idx="2">
                  <c:v>-75.775000000000006</c:v>
                </c:pt>
                <c:pt idx="3">
                  <c:v>-75.844999999999999</c:v>
                </c:pt>
                <c:pt idx="4">
                  <c:v>-75.91</c:v>
                </c:pt>
                <c:pt idx="5">
                  <c:v>-75.97</c:v>
                </c:pt>
                <c:pt idx="6">
                  <c:v>-76.03</c:v>
                </c:pt>
                <c:pt idx="7">
                  <c:v>-76.099999999999994</c:v>
                </c:pt>
                <c:pt idx="8">
                  <c:v>-76.16</c:v>
                </c:pt>
                <c:pt idx="9">
                  <c:v>-76.23</c:v>
                </c:pt>
                <c:pt idx="10">
                  <c:v>-76.3</c:v>
                </c:pt>
                <c:pt idx="11">
                  <c:v>-76.355000000000004</c:v>
                </c:pt>
                <c:pt idx="12">
                  <c:v>-76.424999999999997</c:v>
                </c:pt>
                <c:pt idx="13">
                  <c:v>-76.5</c:v>
                </c:pt>
                <c:pt idx="14">
                  <c:v>-76.555000000000007</c:v>
                </c:pt>
                <c:pt idx="15">
                  <c:v>-76.63</c:v>
                </c:pt>
                <c:pt idx="16">
                  <c:v>-76.685000000000002</c:v>
                </c:pt>
                <c:pt idx="17">
                  <c:v>-76.754999999999995</c:v>
                </c:pt>
                <c:pt idx="18">
                  <c:v>-76.819999999999993</c:v>
                </c:pt>
                <c:pt idx="19">
                  <c:v>-76.885000000000005</c:v>
                </c:pt>
                <c:pt idx="20">
                  <c:v>-76.95</c:v>
                </c:pt>
                <c:pt idx="21">
                  <c:v>-77.010000000000005</c:v>
                </c:pt>
                <c:pt idx="22">
                  <c:v>-77.08</c:v>
                </c:pt>
                <c:pt idx="23">
                  <c:v>-77.144999999999996</c:v>
                </c:pt>
                <c:pt idx="24">
                  <c:v>-77.204999999999998</c:v>
                </c:pt>
                <c:pt idx="25">
                  <c:v>-77.275000000000006</c:v>
                </c:pt>
                <c:pt idx="26">
                  <c:v>-77.34</c:v>
                </c:pt>
                <c:pt idx="27">
                  <c:v>-77.400000000000006</c:v>
                </c:pt>
                <c:pt idx="28">
                  <c:v>-77.47</c:v>
                </c:pt>
                <c:pt idx="29">
                  <c:v>-77.534999999999997</c:v>
                </c:pt>
                <c:pt idx="30">
                  <c:v>-77.59</c:v>
                </c:pt>
                <c:pt idx="31">
                  <c:v>-77.66</c:v>
                </c:pt>
                <c:pt idx="32">
                  <c:v>-77.73</c:v>
                </c:pt>
              </c:numCache>
            </c:numRef>
          </c:xVal>
          <c:yVal>
            <c:numRef>
              <c:f>'980052'!$F$209:$F$241</c:f>
              <c:numCache>
                <c:formatCode>General</c:formatCode>
                <c:ptCount val="33"/>
                <c:pt idx="0">
                  <c:v>144.98518880683588</c:v>
                </c:pt>
                <c:pt idx="1">
                  <c:v>144.98518880683588</c:v>
                </c:pt>
                <c:pt idx="2">
                  <c:v>144.98518880683588</c:v>
                </c:pt>
                <c:pt idx="3">
                  <c:v>144.98518880683588</c:v>
                </c:pt>
                <c:pt idx="4">
                  <c:v>144.98518880683588</c:v>
                </c:pt>
                <c:pt idx="5">
                  <c:v>144.98518880683588</c:v>
                </c:pt>
                <c:pt idx="6">
                  <c:v>144.98518880683588</c:v>
                </c:pt>
                <c:pt idx="7">
                  <c:v>144.6189872527022</c:v>
                </c:pt>
                <c:pt idx="8">
                  <c:v>139.92551079924812</c:v>
                </c:pt>
                <c:pt idx="9">
                  <c:v>127.61598623003162</c:v>
                </c:pt>
                <c:pt idx="10">
                  <c:v>107.946982540619</c:v>
                </c:pt>
                <c:pt idx="11">
                  <c:v>88.221158512173417</c:v>
                </c:pt>
                <c:pt idx="12">
                  <c:v>67.891992485285812</c:v>
                </c:pt>
                <c:pt idx="13">
                  <c:v>54.277512092410269</c:v>
                </c:pt>
                <c:pt idx="14">
                  <c:v>49.662975693018609</c:v>
                </c:pt>
                <c:pt idx="15">
                  <c:v>49.058906804518983</c:v>
                </c:pt>
                <c:pt idx="16">
                  <c:v>49.058906804518983</c:v>
                </c:pt>
                <c:pt idx="17">
                  <c:v>49.058906804518983</c:v>
                </c:pt>
                <c:pt idx="18">
                  <c:v>49.058906804518983</c:v>
                </c:pt>
                <c:pt idx="19">
                  <c:v>49.058906804518983</c:v>
                </c:pt>
                <c:pt idx="20">
                  <c:v>49.058906804518983</c:v>
                </c:pt>
                <c:pt idx="21">
                  <c:v>49.058906804518983</c:v>
                </c:pt>
                <c:pt idx="22">
                  <c:v>49.058906804518983</c:v>
                </c:pt>
                <c:pt idx="23">
                  <c:v>49.058906804518983</c:v>
                </c:pt>
                <c:pt idx="24">
                  <c:v>49.058906804518983</c:v>
                </c:pt>
                <c:pt idx="25">
                  <c:v>49.058906804518983</c:v>
                </c:pt>
                <c:pt idx="26">
                  <c:v>49.058906804518983</c:v>
                </c:pt>
                <c:pt idx="27">
                  <c:v>49.058906804518983</c:v>
                </c:pt>
                <c:pt idx="28">
                  <c:v>49.058906804518983</c:v>
                </c:pt>
                <c:pt idx="29">
                  <c:v>49.058906804518983</c:v>
                </c:pt>
                <c:pt idx="30">
                  <c:v>49.058906804518983</c:v>
                </c:pt>
                <c:pt idx="31">
                  <c:v>49.058906804518983</c:v>
                </c:pt>
                <c:pt idx="32">
                  <c:v>49.058906804518983</c:v>
                </c:pt>
              </c:numCache>
            </c:numRef>
          </c:yVal>
        </c:ser>
        <c:axId val="183056640"/>
        <c:axId val="183070720"/>
      </c:scatterChart>
      <c:valAx>
        <c:axId val="183056640"/>
        <c:scaling>
          <c:orientation val="minMax"/>
        </c:scaling>
        <c:axPos val="b"/>
        <c:numFmt formatCode="General" sourceLinked="1"/>
        <c:tickLblPos val="nextTo"/>
        <c:crossAx val="183070720"/>
        <c:crosses val="autoZero"/>
        <c:crossBetween val="midCat"/>
      </c:valAx>
      <c:valAx>
        <c:axId val="183070720"/>
        <c:scaling>
          <c:orientation val="minMax"/>
        </c:scaling>
        <c:axPos val="l"/>
        <c:majorGridlines/>
        <c:numFmt formatCode="General" sourceLinked="1"/>
        <c:tickLblPos val="nextTo"/>
        <c:crossAx val="183056640"/>
        <c:crosses val="autoZero"/>
        <c:crossBetween val="midCat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'980052'!$B$259:$B$291</c:f>
              <c:numCache>
                <c:formatCode>General</c:formatCode>
                <c:ptCount val="33"/>
                <c:pt idx="0">
                  <c:v>-75.75</c:v>
                </c:pt>
                <c:pt idx="1">
                  <c:v>-75.819999999999993</c:v>
                </c:pt>
                <c:pt idx="2">
                  <c:v>-75.885000000000005</c:v>
                </c:pt>
                <c:pt idx="3">
                  <c:v>-75.959999999999994</c:v>
                </c:pt>
                <c:pt idx="4">
                  <c:v>-76.02</c:v>
                </c:pt>
                <c:pt idx="5">
                  <c:v>-76.09</c:v>
                </c:pt>
                <c:pt idx="6">
                  <c:v>-76.150000000000006</c:v>
                </c:pt>
                <c:pt idx="7">
                  <c:v>-76.22</c:v>
                </c:pt>
                <c:pt idx="8">
                  <c:v>-76.275000000000006</c:v>
                </c:pt>
                <c:pt idx="9">
                  <c:v>-76.34</c:v>
                </c:pt>
                <c:pt idx="10">
                  <c:v>-76.41</c:v>
                </c:pt>
                <c:pt idx="11">
                  <c:v>-76.474999999999994</c:v>
                </c:pt>
                <c:pt idx="12">
                  <c:v>-76.540000000000006</c:v>
                </c:pt>
                <c:pt idx="13">
                  <c:v>-76.605000000000004</c:v>
                </c:pt>
                <c:pt idx="14">
                  <c:v>-76.680000000000007</c:v>
                </c:pt>
                <c:pt idx="15">
                  <c:v>-76.734999999999999</c:v>
                </c:pt>
                <c:pt idx="16">
                  <c:v>-76.8</c:v>
                </c:pt>
                <c:pt idx="17">
                  <c:v>-76.875</c:v>
                </c:pt>
                <c:pt idx="18">
                  <c:v>-76.935000000000002</c:v>
                </c:pt>
                <c:pt idx="19">
                  <c:v>-76.995000000000005</c:v>
                </c:pt>
                <c:pt idx="20">
                  <c:v>-77.069999999999993</c:v>
                </c:pt>
                <c:pt idx="21">
                  <c:v>-77.13</c:v>
                </c:pt>
                <c:pt idx="22">
                  <c:v>-77.19</c:v>
                </c:pt>
                <c:pt idx="23">
                  <c:v>-77.265000000000001</c:v>
                </c:pt>
                <c:pt idx="24">
                  <c:v>-77.325000000000003</c:v>
                </c:pt>
                <c:pt idx="25">
                  <c:v>-77.385000000000005</c:v>
                </c:pt>
                <c:pt idx="26">
                  <c:v>-77.459999999999994</c:v>
                </c:pt>
                <c:pt idx="27">
                  <c:v>-77.52</c:v>
                </c:pt>
                <c:pt idx="28">
                  <c:v>-77.59</c:v>
                </c:pt>
                <c:pt idx="29">
                  <c:v>-77.644999999999996</c:v>
                </c:pt>
                <c:pt idx="30">
                  <c:v>-77.72</c:v>
                </c:pt>
                <c:pt idx="31">
                  <c:v>-77.775000000000006</c:v>
                </c:pt>
                <c:pt idx="32">
                  <c:v>-77.844999999999999</c:v>
                </c:pt>
              </c:numCache>
            </c:numRef>
          </c:xVal>
          <c:yVal>
            <c:numRef>
              <c:f>'980052'!$E$259:$E$291</c:f>
              <c:numCache>
                <c:formatCode>General</c:formatCode>
                <c:ptCount val="33"/>
                <c:pt idx="0">
                  <c:v>168</c:v>
                </c:pt>
                <c:pt idx="1">
                  <c:v>178</c:v>
                </c:pt>
                <c:pt idx="2">
                  <c:v>170</c:v>
                </c:pt>
                <c:pt idx="3">
                  <c:v>180</c:v>
                </c:pt>
                <c:pt idx="4">
                  <c:v>142</c:v>
                </c:pt>
                <c:pt idx="5">
                  <c:v>146</c:v>
                </c:pt>
                <c:pt idx="6">
                  <c:v>161</c:v>
                </c:pt>
                <c:pt idx="7">
                  <c:v>154</c:v>
                </c:pt>
                <c:pt idx="8">
                  <c:v>191</c:v>
                </c:pt>
                <c:pt idx="9">
                  <c:v>184</c:v>
                </c:pt>
                <c:pt idx="10">
                  <c:v>168</c:v>
                </c:pt>
                <c:pt idx="11">
                  <c:v>132</c:v>
                </c:pt>
                <c:pt idx="12">
                  <c:v>64</c:v>
                </c:pt>
                <c:pt idx="13">
                  <c:v>67</c:v>
                </c:pt>
                <c:pt idx="14">
                  <c:v>61</c:v>
                </c:pt>
                <c:pt idx="15">
                  <c:v>55</c:v>
                </c:pt>
                <c:pt idx="16">
                  <c:v>50</c:v>
                </c:pt>
                <c:pt idx="17">
                  <c:v>66</c:v>
                </c:pt>
                <c:pt idx="18">
                  <c:v>33</c:v>
                </c:pt>
                <c:pt idx="19">
                  <c:v>58</c:v>
                </c:pt>
                <c:pt idx="20">
                  <c:v>67</c:v>
                </c:pt>
                <c:pt idx="21">
                  <c:v>50</c:v>
                </c:pt>
                <c:pt idx="22">
                  <c:v>45</c:v>
                </c:pt>
                <c:pt idx="23">
                  <c:v>42</c:v>
                </c:pt>
                <c:pt idx="24">
                  <c:v>36</c:v>
                </c:pt>
                <c:pt idx="25">
                  <c:v>48</c:v>
                </c:pt>
                <c:pt idx="26">
                  <c:v>49</c:v>
                </c:pt>
                <c:pt idx="27">
                  <c:v>47</c:v>
                </c:pt>
                <c:pt idx="28">
                  <c:v>46</c:v>
                </c:pt>
                <c:pt idx="29">
                  <c:v>54</c:v>
                </c:pt>
                <c:pt idx="30">
                  <c:v>53</c:v>
                </c:pt>
                <c:pt idx="31">
                  <c:v>45</c:v>
                </c:pt>
                <c:pt idx="32">
                  <c:v>46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'980052'!$B$259:$B$291</c:f>
              <c:numCache>
                <c:formatCode>General</c:formatCode>
                <c:ptCount val="33"/>
                <c:pt idx="0">
                  <c:v>-75.75</c:v>
                </c:pt>
                <c:pt idx="1">
                  <c:v>-75.819999999999993</c:v>
                </c:pt>
                <c:pt idx="2">
                  <c:v>-75.885000000000005</c:v>
                </c:pt>
                <c:pt idx="3">
                  <c:v>-75.959999999999994</c:v>
                </c:pt>
                <c:pt idx="4">
                  <c:v>-76.02</c:v>
                </c:pt>
                <c:pt idx="5">
                  <c:v>-76.09</c:v>
                </c:pt>
                <c:pt idx="6">
                  <c:v>-76.150000000000006</c:v>
                </c:pt>
                <c:pt idx="7">
                  <c:v>-76.22</c:v>
                </c:pt>
                <c:pt idx="8">
                  <c:v>-76.275000000000006</c:v>
                </c:pt>
                <c:pt idx="9">
                  <c:v>-76.34</c:v>
                </c:pt>
                <c:pt idx="10">
                  <c:v>-76.41</c:v>
                </c:pt>
                <c:pt idx="11">
                  <c:v>-76.474999999999994</c:v>
                </c:pt>
                <c:pt idx="12">
                  <c:v>-76.540000000000006</c:v>
                </c:pt>
                <c:pt idx="13">
                  <c:v>-76.605000000000004</c:v>
                </c:pt>
                <c:pt idx="14">
                  <c:v>-76.680000000000007</c:v>
                </c:pt>
                <c:pt idx="15">
                  <c:v>-76.734999999999999</c:v>
                </c:pt>
                <c:pt idx="16">
                  <c:v>-76.8</c:v>
                </c:pt>
                <c:pt idx="17">
                  <c:v>-76.875</c:v>
                </c:pt>
                <c:pt idx="18">
                  <c:v>-76.935000000000002</c:v>
                </c:pt>
                <c:pt idx="19">
                  <c:v>-76.995000000000005</c:v>
                </c:pt>
                <c:pt idx="20">
                  <c:v>-77.069999999999993</c:v>
                </c:pt>
                <c:pt idx="21">
                  <c:v>-77.13</c:v>
                </c:pt>
                <c:pt idx="22">
                  <c:v>-77.19</c:v>
                </c:pt>
                <c:pt idx="23">
                  <c:v>-77.265000000000001</c:v>
                </c:pt>
                <c:pt idx="24">
                  <c:v>-77.325000000000003</c:v>
                </c:pt>
                <c:pt idx="25">
                  <c:v>-77.385000000000005</c:v>
                </c:pt>
                <c:pt idx="26">
                  <c:v>-77.459999999999994</c:v>
                </c:pt>
                <c:pt idx="27">
                  <c:v>-77.52</c:v>
                </c:pt>
                <c:pt idx="28">
                  <c:v>-77.59</c:v>
                </c:pt>
                <c:pt idx="29">
                  <c:v>-77.644999999999996</c:v>
                </c:pt>
                <c:pt idx="30">
                  <c:v>-77.72</c:v>
                </c:pt>
                <c:pt idx="31">
                  <c:v>-77.775000000000006</c:v>
                </c:pt>
                <c:pt idx="32">
                  <c:v>-77.844999999999999</c:v>
                </c:pt>
              </c:numCache>
            </c:numRef>
          </c:xVal>
          <c:yVal>
            <c:numRef>
              <c:f>'980052'!$F$259:$F$291</c:f>
              <c:numCache>
                <c:formatCode>General</c:formatCode>
                <c:ptCount val="33"/>
                <c:pt idx="0">
                  <c:v>167.45829357702311</c:v>
                </c:pt>
                <c:pt idx="1">
                  <c:v>167.45829357702311</c:v>
                </c:pt>
                <c:pt idx="2">
                  <c:v>167.45829357702311</c:v>
                </c:pt>
                <c:pt idx="3">
                  <c:v>167.45829357702311</c:v>
                </c:pt>
                <c:pt idx="4">
                  <c:v>167.45829357702311</c:v>
                </c:pt>
                <c:pt idx="5">
                  <c:v>167.45829357702311</c:v>
                </c:pt>
                <c:pt idx="6">
                  <c:v>167.45829357702311</c:v>
                </c:pt>
                <c:pt idx="7">
                  <c:v>167.45829357702311</c:v>
                </c:pt>
                <c:pt idx="8">
                  <c:v>167.45829357702311</c:v>
                </c:pt>
                <c:pt idx="9">
                  <c:v>163.13638885235372</c:v>
                </c:pt>
                <c:pt idx="10">
                  <c:v>146.05179378107655</c:v>
                </c:pt>
                <c:pt idx="11">
                  <c:v>118.56285769888757</c:v>
                </c:pt>
                <c:pt idx="12">
                  <c:v>85.241614642700057</c:v>
                </c:pt>
                <c:pt idx="13">
                  <c:v>62.053180863544839</c:v>
                </c:pt>
                <c:pt idx="14">
                  <c:v>49.207156351188758</c:v>
                </c:pt>
                <c:pt idx="15">
                  <c:v>48.230916880564827</c:v>
                </c:pt>
                <c:pt idx="16">
                  <c:v>48.230916880564827</c:v>
                </c:pt>
                <c:pt idx="17">
                  <c:v>48.230916880564827</c:v>
                </c:pt>
                <c:pt idx="18">
                  <c:v>48.230916880564827</c:v>
                </c:pt>
                <c:pt idx="19">
                  <c:v>48.230916880564827</c:v>
                </c:pt>
                <c:pt idx="20">
                  <c:v>48.230916880564827</c:v>
                </c:pt>
                <c:pt idx="21">
                  <c:v>48.230916880564827</c:v>
                </c:pt>
                <c:pt idx="22">
                  <c:v>48.230916880564827</c:v>
                </c:pt>
                <c:pt idx="23">
                  <c:v>48.230916880564827</c:v>
                </c:pt>
                <c:pt idx="24">
                  <c:v>48.230916880564827</c:v>
                </c:pt>
                <c:pt idx="25">
                  <c:v>48.230916880564827</c:v>
                </c:pt>
                <c:pt idx="26">
                  <c:v>48.230916880564827</c:v>
                </c:pt>
                <c:pt idx="27">
                  <c:v>48.230916880564827</c:v>
                </c:pt>
                <c:pt idx="28">
                  <c:v>48.230916880564827</c:v>
                </c:pt>
                <c:pt idx="29">
                  <c:v>48.230916880564827</c:v>
                </c:pt>
                <c:pt idx="30">
                  <c:v>48.230916880564827</c:v>
                </c:pt>
                <c:pt idx="31">
                  <c:v>48.230916880564827</c:v>
                </c:pt>
                <c:pt idx="32">
                  <c:v>48.230916880564827</c:v>
                </c:pt>
              </c:numCache>
            </c:numRef>
          </c:yVal>
        </c:ser>
        <c:axId val="183078272"/>
        <c:axId val="183092352"/>
      </c:scatterChart>
      <c:valAx>
        <c:axId val="183078272"/>
        <c:scaling>
          <c:orientation val="minMax"/>
        </c:scaling>
        <c:axPos val="b"/>
        <c:numFmt formatCode="General" sourceLinked="1"/>
        <c:tickLblPos val="nextTo"/>
        <c:crossAx val="183092352"/>
        <c:crosses val="autoZero"/>
        <c:crossBetween val="midCat"/>
      </c:valAx>
      <c:valAx>
        <c:axId val="183092352"/>
        <c:scaling>
          <c:orientation val="minMax"/>
        </c:scaling>
        <c:axPos val="l"/>
        <c:majorGridlines/>
        <c:numFmt formatCode="General" sourceLinked="1"/>
        <c:tickLblPos val="nextTo"/>
        <c:crossAx val="183078272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'980052'!$B$309:$B$341</c:f>
              <c:numCache>
                <c:formatCode>General</c:formatCode>
                <c:ptCount val="33"/>
                <c:pt idx="0">
                  <c:v>-75.650000000000006</c:v>
                </c:pt>
                <c:pt idx="1">
                  <c:v>-75.739999999999995</c:v>
                </c:pt>
                <c:pt idx="2">
                  <c:v>-75.8</c:v>
                </c:pt>
                <c:pt idx="3">
                  <c:v>-75.87</c:v>
                </c:pt>
                <c:pt idx="4">
                  <c:v>-75.935000000000002</c:v>
                </c:pt>
                <c:pt idx="5">
                  <c:v>-75.995000000000005</c:v>
                </c:pt>
                <c:pt idx="6">
                  <c:v>-76.064999999999998</c:v>
                </c:pt>
                <c:pt idx="7">
                  <c:v>-76.125</c:v>
                </c:pt>
                <c:pt idx="8">
                  <c:v>-76.185000000000002</c:v>
                </c:pt>
                <c:pt idx="9">
                  <c:v>-76.254999999999995</c:v>
                </c:pt>
                <c:pt idx="10">
                  <c:v>-76.314999999999998</c:v>
                </c:pt>
                <c:pt idx="11">
                  <c:v>-76.385000000000005</c:v>
                </c:pt>
                <c:pt idx="12">
                  <c:v>-76.459999999999994</c:v>
                </c:pt>
                <c:pt idx="13">
                  <c:v>-76.515000000000001</c:v>
                </c:pt>
                <c:pt idx="14">
                  <c:v>-76.59</c:v>
                </c:pt>
                <c:pt idx="15">
                  <c:v>-76.650000000000006</c:v>
                </c:pt>
                <c:pt idx="16">
                  <c:v>-76.72</c:v>
                </c:pt>
                <c:pt idx="17">
                  <c:v>-76.775000000000006</c:v>
                </c:pt>
                <c:pt idx="18">
                  <c:v>-76.844999999999999</c:v>
                </c:pt>
                <c:pt idx="19">
                  <c:v>-76.91</c:v>
                </c:pt>
                <c:pt idx="20">
                  <c:v>-76.974999999999994</c:v>
                </c:pt>
                <c:pt idx="21">
                  <c:v>-77.034999999999997</c:v>
                </c:pt>
                <c:pt idx="22">
                  <c:v>-77.105000000000004</c:v>
                </c:pt>
                <c:pt idx="23">
                  <c:v>-77.17</c:v>
                </c:pt>
                <c:pt idx="24">
                  <c:v>-77.23</c:v>
                </c:pt>
                <c:pt idx="25">
                  <c:v>-77.3</c:v>
                </c:pt>
                <c:pt idx="26">
                  <c:v>-77.364999999999995</c:v>
                </c:pt>
                <c:pt idx="27">
                  <c:v>-77.424999999999997</c:v>
                </c:pt>
                <c:pt idx="28">
                  <c:v>-77.495000000000005</c:v>
                </c:pt>
                <c:pt idx="29">
                  <c:v>-77.56</c:v>
                </c:pt>
                <c:pt idx="30">
                  <c:v>-77.625</c:v>
                </c:pt>
                <c:pt idx="31">
                  <c:v>-77.685000000000002</c:v>
                </c:pt>
                <c:pt idx="32">
                  <c:v>-77.754999999999995</c:v>
                </c:pt>
              </c:numCache>
            </c:numRef>
          </c:xVal>
          <c:yVal>
            <c:numRef>
              <c:f>'980052'!$E$309:$E$341</c:f>
              <c:numCache>
                <c:formatCode>General</c:formatCode>
                <c:ptCount val="33"/>
                <c:pt idx="0">
                  <c:v>180</c:v>
                </c:pt>
                <c:pt idx="1">
                  <c:v>162</c:v>
                </c:pt>
                <c:pt idx="2">
                  <c:v>171</c:v>
                </c:pt>
                <c:pt idx="3">
                  <c:v>199</c:v>
                </c:pt>
                <c:pt idx="4">
                  <c:v>201</c:v>
                </c:pt>
                <c:pt idx="5">
                  <c:v>178</c:v>
                </c:pt>
                <c:pt idx="6">
                  <c:v>198</c:v>
                </c:pt>
                <c:pt idx="7">
                  <c:v>222</c:v>
                </c:pt>
                <c:pt idx="8">
                  <c:v>186</c:v>
                </c:pt>
                <c:pt idx="9">
                  <c:v>188</c:v>
                </c:pt>
                <c:pt idx="10">
                  <c:v>188</c:v>
                </c:pt>
                <c:pt idx="11">
                  <c:v>173</c:v>
                </c:pt>
                <c:pt idx="12">
                  <c:v>142</c:v>
                </c:pt>
                <c:pt idx="13">
                  <c:v>139</c:v>
                </c:pt>
                <c:pt idx="14">
                  <c:v>108</c:v>
                </c:pt>
                <c:pt idx="15">
                  <c:v>65</c:v>
                </c:pt>
                <c:pt idx="16">
                  <c:v>54</c:v>
                </c:pt>
                <c:pt idx="17">
                  <c:v>58</c:v>
                </c:pt>
                <c:pt idx="18">
                  <c:v>53</c:v>
                </c:pt>
                <c:pt idx="19">
                  <c:v>58</c:v>
                </c:pt>
                <c:pt idx="20">
                  <c:v>44</c:v>
                </c:pt>
                <c:pt idx="21">
                  <c:v>60</c:v>
                </c:pt>
                <c:pt idx="22">
                  <c:v>52</c:v>
                </c:pt>
                <c:pt idx="23">
                  <c:v>57</c:v>
                </c:pt>
                <c:pt idx="24">
                  <c:v>47</c:v>
                </c:pt>
                <c:pt idx="25">
                  <c:v>68</c:v>
                </c:pt>
                <c:pt idx="26">
                  <c:v>35</c:v>
                </c:pt>
                <c:pt idx="27">
                  <c:v>61</c:v>
                </c:pt>
                <c:pt idx="28">
                  <c:v>57</c:v>
                </c:pt>
                <c:pt idx="29">
                  <c:v>46</c:v>
                </c:pt>
                <c:pt idx="30">
                  <c:v>46</c:v>
                </c:pt>
                <c:pt idx="31">
                  <c:v>45</c:v>
                </c:pt>
                <c:pt idx="32">
                  <c:v>47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'980052'!$B$309:$B$341</c:f>
              <c:numCache>
                <c:formatCode>General</c:formatCode>
                <c:ptCount val="33"/>
                <c:pt idx="0">
                  <c:v>-75.650000000000006</c:v>
                </c:pt>
                <c:pt idx="1">
                  <c:v>-75.739999999999995</c:v>
                </c:pt>
                <c:pt idx="2">
                  <c:v>-75.8</c:v>
                </c:pt>
                <c:pt idx="3">
                  <c:v>-75.87</c:v>
                </c:pt>
                <c:pt idx="4">
                  <c:v>-75.935000000000002</c:v>
                </c:pt>
                <c:pt idx="5">
                  <c:v>-75.995000000000005</c:v>
                </c:pt>
                <c:pt idx="6">
                  <c:v>-76.064999999999998</c:v>
                </c:pt>
                <c:pt idx="7">
                  <c:v>-76.125</c:v>
                </c:pt>
                <c:pt idx="8">
                  <c:v>-76.185000000000002</c:v>
                </c:pt>
                <c:pt idx="9">
                  <c:v>-76.254999999999995</c:v>
                </c:pt>
                <c:pt idx="10">
                  <c:v>-76.314999999999998</c:v>
                </c:pt>
                <c:pt idx="11">
                  <c:v>-76.385000000000005</c:v>
                </c:pt>
                <c:pt idx="12">
                  <c:v>-76.459999999999994</c:v>
                </c:pt>
                <c:pt idx="13">
                  <c:v>-76.515000000000001</c:v>
                </c:pt>
                <c:pt idx="14">
                  <c:v>-76.59</c:v>
                </c:pt>
                <c:pt idx="15">
                  <c:v>-76.650000000000006</c:v>
                </c:pt>
                <c:pt idx="16">
                  <c:v>-76.72</c:v>
                </c:pt>
                <c:pt idx="17">
                  <c:v>-76.775000000000006</c:v>
                </c:pt>
                <c:pt idx="18">
                  <c:v>-76.844999999999999</c:v>
                </c:pt>
                <c:pt idx="19">
                  <c:v>-76.91</c:v>
                </c:pt>
                <c:pt idx="20">
                  <c:v>-76.974999999999994</c:v>
                </c:pt>
                <c:pt idx="21">
                  <c:v>-77.034999999999997</c:v>
                </c:pt>
                <c:pt idx="22">
                  <c:v>-77.105000000000004</c:v>
                </c:pt>
                <c:pt idx="23">
                  <c:v>-77.17</c:v>
                </c:pt>
                <c:pt idx="24">
                  <c:v>-77.23</c:v>
                </c:pt>
                <c:pt idx="25">
                  <c:v>-77.3</c:v>
                </c:pt>
                <c:pt idx="26">
                  <c:v>-77.364999999999995</c:v>
                </c:pt>
                <c:pt idx="27">
                  <c:v>-77.424999999999997</c:v>
                </c:pt>
                <c:pt idx="28">
                  <c:v>-77.495000000000005</c:v>
                </c:pt>
                <c:pt idx="29">
                  <c:v>-77.56</c:v>
                </c:pt>
                <c:pt idx="30">
                  <c:v>-77.625</c:v>
                </c:pt>
                <c:pt idx="31">
                  <c:v>-77.685000000000002</c:v>
                </c:pt>
                <c:pt idx="32">
                  <c:v>-77.754999999999995</c:v>
                </c:pt>
              </c:numCache>
            </c:numRef>
          </c:xVal>
          <c:yVal>
            <c:numRef>
              <c:f>'980052'!$F$309:$F$341</c:f>
              <c:numCache>
                <c:formatCode>General</c:formatCode>
                <c:ptCount val="33"/>
                <c:pt idx="0">
                  <c:v>186.75247449594076</c:v>
                </c:pt>
                <c:pt idx="1">
                  <c:v>186.75247449594076</c:v>
                </c:pt>
                <c:pt idx="2">
                  <c:v>186.75247449594076</c:v>
                </c:pt>
                <c:pt idx="3">
                  <c:v>186.75247449594076</c:v>
                </c:pt>
                <c:pt idx="4">
                  <c:v>186.75247449594076</c:v>
                </c:pt>
                <c:pt idx="5">
                  <c:v>186.75247449594076</c:v>
                </c:pt>
                <c:pt idx="6">
                  <c:v>186.75247449594076</c:v>
                </c:pt>
                <c:pt idx="7">
                  <c:v>186.75247449594076</c:v>
                </c:pt>
                <c:pt idx="8">
                  <c:v>186.75247449594076</c:v>
                </c:pt>
                <c:pt idx="9">
                  <c:v>186.75247449594076</c:v>
                </c:pt>
                <c:pt idx="10">
                  <c:v>185.48889776524419</c:v>
                </c:pt>
                <c:pt idx="11">
                  <c:v>175.61882423859353</c:v>
                </c:pt>
                <c:pt idx="12">
                  <c:v>154.17828563497145</c:v>
                </c:pt>
                <c:pt idx="13">
                  <c:v>131.31149638318215</c:v>
                </c:pt>
                <c:pt idx="14">
                  <c:v>95.269974910395774</c:v>
                </c:pt>
                <c:pt idx="15">
                  <c:v>73.484262547326495</c:v>
                </c:pt>
                <c:pt idx="16">
                  <c:v>57.159615080820039</c:v>
                </c:pt>
                <c:pt idx="17">
                  <c:v>51.202075212065282</c:v>
                </c:pt>
                <c:pt idx="18">
                  <c:v>50.489436713338513</c:v>
                </c:pt>
                <c:pt idx="19">
                  <c:v>50.489436713338513</c:v>
                </c:pt>
                <c:pt idx="20">
                  <c:v>50.489436713338513</c:v>
                </c:pt>
                <c:pt idx="21">
                  <c:v>50.489436713338513</c:v>
                </c:pt>
                <c:pt idx="22">
                  <c:v>50.489436713338513</c:v>
                </c:pt>
                <c:pt idx="23">
                  <c:v>50.489436713338513</c:v>
                </c:pt>
                <c:pt idx="24">
                  <c:v>50.489436713338513</c:v>
                </c:pt>
                <c:pt idx="25">
                  <c:v>50.489436713338513</c:v>
                </c:pt>
                <c:pt idx="26">
                  <c:v>50.489436713338513</c:v>
                </c:pt>
                <c:pt idx="27">
                  <c:v>50.489436713338513</c:v>
                </c:pt>
                <c:pt idx="28">
                  <c:v>50.489436713338513</c:v>
                </c:pt>
                <c:pt idx="29">
                  <c:v>50.489436713338513</c:v>
                </c:pt>
                <c:pt idx="30">
                  <c:v>50.489436713338513</c:v>
                </c:pt>
                <c:pt idx="31">
                  <c:v>50.489436713338513</c:v>
                </c:pt>
                <c:pt idx="32">
                  <c:v>50.489436713338513</c:v>
                </c:pt>
              </c:numCache>
            </c:numRef>
          </c:yVal>
        </c:ser>
        <c:axId val="182780672"/>
        <c:axId val="182782208"/>
      </c:scatterChart>
      <c:valAx>
        <c:axId val="182780672"/>
        <c:scaling>
          <c:orientation val="minMax"/>
        </c:scaling>
        <c:axPos val="b"/>
        <c:numFmt formatCode="General" sourceLinked="1"/>
        <c:tickLblPos val="nextTo"/>
        <c:crossAx val="182782208"/>
        <c:crosses val="autoZero"/>
        <c:crossBetween val="midCat"/>
      </c:valAx>
      <c:valAx>
        <c:axId val="182782208"/>
        <c:scaling>
          <c:orientation val="minMax"/>
        </c:scaling>
        <c:axPos val="l"/>
        <c:majorGridlines/>
        <c:numFmt formatCode="General" sourceLinked="1"/>
        <c:tickLblPos val="nextTo"/>
        <c:crossAx val="182780672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'980052'!$B$359:$B$391</c:f>
              <c:numCache>
                <c:formatCode>General</c:formatCode>
                <c:ptCount val="33"/>
                <c:pt idx="0">
                  <c:v>-76.245000000000005</c:v>
                </c:pt>
                <c:pt idx="1">
                  <c:v>-76.325000000000003</c:v>
                </c:pt>
                <c:pt idx="2">
                  <c:v>-76.394999999999996</c:v>
                </c:pt>
                <c:pt idx="3">
                  <c:v>-76.454999999999998</c:v>
                </c:pt>
                <c:pt idx="4">
                  <c:v>-76.52</c:v>
                </c:pt>
                <c:pt idx="5">
                  <c:v>-76.584999999999994</c:v>
                </c:pt>
                <c:pt idx="6">
                  <c:v>-76.650000000000006</c:v>
                </c:pt>
                <c:pt idx="7">
                  <c:v>-76.715000000000003</c:v>
                </c:pt>
                <c:pt idx="8">
                  <c:v>-76.78</c:v>
                </c:pt>
                <c:pt idx="9">
                  <c:v>-76.855000000000004</c:v>
                </c:pt>
                <c:pt idx="10">
                  <c:v>-76.92</c:v>
                </c:pt>
                <c:pt idx="11">
                  <c:v>-76.974999999999994</c:v>
                </c:pt>
                <c:pt idx="12">
                  <c:v>-77.040000000000006</c:v>
                </c:pt>
                <c:pt idx="13">
                  <c:v>-77.114999999999995</c:v>
                </c:pt>
                <c:pt idx="14">
                  <c:v>-77.185000000000002</c:v>
                </c:pt>
                <c:pt idx="15">
                  <c:v>-77.245000000000005</c:v>
                </c:pt>
                <c:pt idx="16">
                  <c:v>-77.31</c:v>
                </c:pt>
                <c:pt idx="17">
                  <c:v>-77.375</c:v>
                </c:pt>
                <c:pt idx="18">
                  <c:v>-77.44</c:v>
                </c:pt>
                <c:pt idx="19">
                  <c:v>-77.5</c:v>
                </c:pt>
                <c:pt idx="20">
                  <c:v>-77.569999999999993</c:v>
                </c:pt>
                <c:pt idx="21">
                  <c:v>-77.63</c:v>
                </c:pt>
                <c:pt idx="22">
                  <c:v>-77.7</c:v>
                </c:pt>
                <c:pt idx="23">
                  <c:v>-77.77</c:v>
                </c:pt>
                <c:pt idx="24">
                  <c:v>-77.83</c:v>
                </c:pt>
                <c:pt idx="25">
                  <c:v>-77.894999999999996</c:v>
                </c:pt>
                <c:pt idx="26">
                  <c:v>-77.954999999999998</c:v>
                </c:pt>
                <c:pt idx="27">
                  <c:v>-78.015000000000001</c:v>
                </c:pt>
                <c:pt idx="28">
                  <c:v>-78.09</c:v>
                </c:pt>
                <c:pt idx="29">
                  <c:v>-78.150000000000006</c:v>
                </c:pt>
                <c:pt idx="30">
                  <c:v>-78.209999999999994</c:v>
                </c:pt>
                <c:pt idx="31">
                  <c:v>-78.28</c:v>
                </c:pt>
                <c:pt idx="32">
                  <c:v>-78.34</c:v>
                </c:pt>
              </c:numCache>
            </c:numRef>
          </c:xVal>
          <c:yVal>
            <c:numRef>
              <c:f>'980052'!$E$359:$E$391</c:f>
              <c:numCache>
                <c:formatCode>General</c:formatCode>
                <c:ptCount val="33"/>
                <c:pt idx="0">
                  <c:v>504</c:v>
                </c:pt>
                <c:pt idx="1">
                  <c:v>528</c:v>
                </c:pt>
                <c:pt idx="2">
                  <c:v>486</c:v>
                </c:pt>
                <c:pt idx="3">
                  <c:v>485</c:v>
                </c:pt>
                <c:pt idx="4">
                  <c:v>447</c:v>
                </c:pt>
                <c:pt idx="5">
                  <c:v>480</c:v>
                </c:pt>
                <c:pt idx="6">
                  <c:v>427</c:v>
                </c:pt>
                <c:pt idx="7">
                  <c:v>461</c:v>
                </c:pt>
                <c:pt idx="8">
                  <c:v>434</c:v>
                </c:pt>
                <c:pt idx="9">
                  <c:v>477</c:v>
                </c:pt>
                <c:pt idx="10">
                  <c:v>460</c:v>
                </c:pt>
                <c:pt idx="11">
                  <c:v>463</c:v>
                </c:pt>
                <c:pt idx="12">
                  <c:v>363</c:v>
                </c:pt>
                <c:pt idx="13">
                  <c:v>284</c:v>
                </c:pt>
                <c:pt idx="14">
                  <c:v>196</c:v>
                </c:pt>
                <c:pt idx="15">
                  <c:v>174</c:v>
                </c:pt>
                <c:pt idx="16">
                  <c:v>133</c:v>
                </c:pt>
                <c:pt idx="17">
                  <c:v>147</c:v>
                </c:pt>
                <c:pt idx="18">
                  <c:v>174</c:v>
                </c:pt>
                <c:pt idx="19">
                  <c:v>169</c:v>
                </c:pt>
                <c:pt idx="20">
                  <c:v>136</c:v>
                </c:pt>
                <c:pt idx="21">
                  <c:v>162</c:v>
                </c:pt>
                <c:pt idx="22">
                  <c:v>166</c:v>
                </c:pt>
                <c:pt idx="23">
                  <c:v>132</c:v>
                </c:pt>
                <c:pt idx="24">
                  <c:v>184</c:v>
                </c:pt>
                <c:pt idx="25">
                  <c:v>132</c:v>
                </c:pt>
                <c:pt idx="26">
                  <c:v>160</c:v>
                </c:pt>
                <c:pt idx="27">
                  <c:v>158</c:v>
                </c:pt>
                <c:pt idx="28">
                  <c:v>158</c:v>
                </c:pt>
                <c:pt idx="29">
                  <c:v>170</c:v>
                </c:pt>
                <c:pt idx="30">
                  <c:v>159</c:v>
                </c:pt>
                <c:pt idx="31">
                  <c:v>161</c:v>
                </c:pt>
                <c:pt idx="32">
                  <c:v>150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'980052'!$B$359:$B$391</c:f>
              <c:numCache>
                <c:formatCode>General</c:formatCode>
                <c:ptCount val="33"/>
                <c:pt idx="0">
                  <c:v>-76.245000000000005</c:v>
                </c:pt>
                <c:pt idx="1">
                  <c:v>-76.325000000000003</c:v>
                </c:pt>
                <c:pt idx="2">
                  <c:v>-76.394999999999996</c:v>
                </c:pt>
                <c:pt idx="3">
                  <c:v>-76.454999999999998</c:v>
                </c:pt>
                <c:pt idx="4">
                  <c:v>-76.52</c:v>
                </c:pt>
                <c:pt idx="5">
                  <c:v>-76.584999999999994</c:v>
                </c:pt>
                <c:pt idx="6">
                  <c:v>-76.650000000000006</c:v>
                </c:pt>
                <c:pt idx="7">
                  <c:v>-76.715000000000003</c:v>
                </c:pt>
                <c:pt idx="8">
                  <c:v>-76.78</c:v>
                </c:pt>
                <c:pt idx="9">
                  <c:v>-76.855000000000004</c:v>
                </c:pt>
                <c:pt idx="10">
                  <c:v>-76.92</c:v>
                </c:pt>
                <c:pt idx="11">
                  <c:v>-76.974999999999994</c:v>
                </c:pt>
                <c:pt idx="12">
                  <c:v>-77.040000000000006</c:v>
                </c:pt>
                <c:pt idx="13">
                  <c:v>-77.114999999999995</c:v>
                </c:pt>
                <c:pt idx="14">
                  <c:v>-77.185000000000002</c:v>
                </c:pt>
                <c:pt idx="15">
                  <c:v>-77.245000000000005</c:v>
                </c:pt>
                <c:pt idx="16">
                  <c:v>-77.31</c:v>
                </c:pt>
                <c:pt idx="17">
                  <c:v>-77.375</c:v>
                </c:pt>
                <c:pt idx="18">
                  <c:v>-77.44</c:v>
                </c:pt>
                <c:pt idx="19">
                  <c:v>-77.5</c:v>
                </c:pt>
                <c:pt idx="20">
                  <c:v>-77.569999999999993</c:v>
                </c:pt>
                <c:pt idx="21">
                  <c:v>-77.63</c:v>
                </c:pt>
                <c:pt idx="22">
                  <c:v>-77.7</c:v>
                </c:pt>
                <c:pt idx="23">
                  <c:v>-77.77</c:v>
                </c:pt>
                <c:pt idx="24">
                  <c:v>-77.83</c:v>
                </c:pt>
                <c:pt idx="25">
                  <c:v>-77.894999999999996</c:v>
                </c:pt>
                <c:pt idx="26">
                  <c:v>-77.954999999999998</c:v>
                </c:pt>
                <c:pt idx="27">
                  <c:v>-78.015000000000001</c:v>
                </c:pt>
                <c:pt idx="28">
                  <c:v>-78.09</c:v>
                </c:pt>
                <c:pt idx="29">
                  <c:v>-78.150000000000006</c:v>
                </c:pt>
                <c:pt idx="30">
                  <c:v>-78.209999999999994</c:v>
                </c:pt>
                <c:pt idx="31">
                  <c:v>-78.28</c:v>
                </c:pt>
                <c:pt idx="32">
                  <c:v>-78.34</c:v>
                </c:pt>
              </c:numCache>
            </c:numRef>
          </c:xVal>
          <c:yVal>
            <c:numRef>
              <c:f>'980052'!$F$359:$F$391</c:f>
              <c:numCache>
                <c:formatCode>General</c:formatCode>
                <c:ptCount val="33"/>
                <c:pt idx="0">
                  <c:v>471.42558516612712</c:v>
                </c:pt>
                <c:pt idx="1">
                  <c:v>471.42558516612712</c:v>
                </c:pt>
                <c:pt idx="2">
                  <c:v>471.42558516612712</c:v>
                </c:pt>
                <c:pt idx="3">
                  <c:v>471.42558516612712</c:v>
                </c:pt>
                <c:pt idx="4">
                  <c:v>471.42558516612712</c:v>
                </c:pt>
                <c:pt idx="5">
                  <c:v>471.42558516612712</c:v>
                </c:pt>
                <c:pt idx="6">
                  <c:v>471.42558516612712</c:v>
                </c:pt>
                <c:pt idx="7">
                  <c:v>471.42558516612712</c:v>
                </c:pt>
                <c:pt idx="8">
                  <c:v>471.42558516612712</c:v>
                </c:pt>
                <c:pt idx="9">
                  <c:v>471.42558516612712</c:v>
                </c:pt>
                <c:pt idx="10">
                  <c:v>465.48220802818298</c:v>
                </c:pt>
                <c:pt idx="11">
                  <c:v>438.73401212359897</c:v>
                </c:pt>
                <c:pt idx="12">
                  <c:v>379.38606440442294</c:v>
                </c:pt>
                <c:pt idx="13">
                  <c:v>277.95375089856975</c:v>
                </c:pt>
                <c:pt idx="14">
                  <c:v>202.66698519428942</c:v>
                </c:pt>
                <c:pt idx="15">
                  <c:v>165.87191520177302</c:v>
                </c:pt>
                <c:pt idx="16">
                  <c:v>154.62914283659029</c:v>
                </c:pt>
                <c:pt idx="17">
                  <c:v>154.62914283659029</c:v>
                </c:pt>
                <c:pt idx="18">
                  <c:v>154.62914283659029</c:v>
                </c:pt>
                <c:pt idx="19">
                  <c:v>154.62914283659029</c:v>
                </c:pt>
                <c:pt idx="20">
                  <c:v>154.62914283659029</c:v>
                </c:pt>
                <c:pt idx="21">
                  <c:v>154.62914283659029</c:v>
                </c:pt>
                <c:pt idx="22">
                  <c:v>154.62914283659029</c:v>
                </c:pt>
                <c:pt idx="23">
                  <c:v>154.62914283659029</c:v>
                </c:pt>
                <c:pt idx="24">
                  <c:v>154.62914283659029</c:v>
                </c:pt>
                <c:pt idx="25">
                  <c:v>154.62914283659029</c:v>
                </c:pt>
                <c:pt idx="26">
                  <c:v>154.62914283659029</c:v>
                </c:pt>
                <c:pt idx="27">
                  <c:v>154.62914283659029</c:v>
                </c:pt>
                <c:pt idx="28">
                  <c:v>154.62914283659029</c:v>
                </c:pt>
                <c:pt idx="29">
                  <c:v>154.62914283659029</c:v>
                </c:pt>
                <c:pt idx="30">
                  <c:v>154.62914283659029</c:v>
                </c:pt>
                <c:pt idx="31">
                  <c:v>154.62914283659029</c:v>
                </c:pt>
                <c:pt idx="32">
                  <c:v>154.62914283659029</c:v>
                </c:pt>
              </c:numCache>
            </c:numRef>
          </c:yVal>
        </c:ser>
        <c:axId val="182806400"/>
        <c:axId val="182807936"/>
      </c:scatterChart>
      <c:valAx>
        <c:axId val="182806400"/>
        <c:scaling>
          <c:orientation val="minMax"/>
        </c:scaling>
        <c:axPos val="b"/>
        <c:numFmt formatCode="General" sourceLinked="1"/>
        <c:tickLblPos val="nextTo"/>
        <c:crossAx val="182807936"/>
        <c:crosses val="autoZero"/>
        <c:crossBetween val="midCat"/>
      </c:valAx>
      <c:valAx>
        <c:axId val="182807936"/>
        <c:scaling>
          <c:orientation val="minMax"/>
        </c:scaling>
        <c:axPos val="l"/>
        <c:majorGridlines/>
        <c:numFmt formatCode="General" sourceLinked="1"/>
        <c:tickLblPos val="nextTo"/>
        <c:crossAx val="182806400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'980052'!$B$409:$B$441</c:f>
              <c:numCache>
                <c:formatCode>General</c:formatCode>
                <c:ptCount val="33"/>
                <c:pt idx="0">
                  <c:v>-76.37</c:v>
                </c:pt>
                <c:pt idx="1">
                  <c:v>-76.45</c:v>
                </c:pt>
                <c:pt idx="2">
                  <c:v>-76.52</c:v>
                </c:pt>
                <c:pt idx="3">
                  <c:v>-76.58</c:v>
                </c:pt>
                <c:pt idx="4">
                  <c:v>-76.650000000000006</c:v>
                </c:pt>
                <c:pt idx="5">
                  <c:v>-76.704999999999998</c:v>
                </c:pt>
                <c:pt idx="6">
                  <c:v>-76.775000000000006</c:v>
                </c:pt>
                <c:pt idx="7">
                  <c:v>-76.849999999999994</c:v>
                </c:pt>
                <c:pt idx="8">
                  <c:v>-76.91</c:v>
                </c:pt>
                <c:pt idx="9">
                  <c:v>-76.97</c:v>
                </c:pt>
                <c:pt idx="10">
                  <c:v>-77.034999999999997</c:v>
                </c:pt>
                <c:pt idx="11">
                  <c:v>-77.105000000000004</c:v>
                </c:pt>
                <c:pt idx="12">
                  <c:v>-77.165000000000006</c:v>
                </c:pt>
                <c:pt idx="13">
                  <c:v>-77.23</c:v>
                </c:pt>
                <c:pt idx="14">
                  <c:v>-77.31</c:v>
                </c:pt>
                <c:pt idx="15">
                  <c:v>-77.36</c:v>
                </c:pt>
                <c:pt idx="16">
                  <c:v>-77.435000000000002</c:v>
                </c:pt>
                <c:pt idx="17">
                  <c:v>-77.5</c:v>
                </c:pt>
                <c:pt idx="18">
                  <c:v>-77.564999999999998</c:v>
                </c:pt>
                <c:pt idx="19">
                  <c:v>-77.625</c:v>
                </c:pt>
                <c:pt idx="20">
                  <c:v>-77.694999999999993</c:v>
                </c:pt>
                <c:pt idx="21">
                  <c:v>-77.754999999999995</c:v>
                </c:pt>
                <c:pt idx="22">
                  <c:v>-77.819999999999993</c:v>
                </c:pt>
                <c:pt idx="23">
                  <c:v>-77.89</c:v>
                </c:pt>
                <c:pt idx="24">
                  <c:v>-77.95</c:v>
                </c:pt>
                <c:pt idx="25">
                  <c:v>-78.010000000000005</c:v>
                </c:pt>
                <c:pt idx="26">
                  <c:v>-78.08</c:v>
                </c:pt>
                <c:pt idx="27">
                  <c:v>-78.14</c:v>
                </c:pt>
                <c:pt idx="28">
                  <c:v>-78.209999999999994</c:v>
                </c:pt>
                <c:pt idx="29">
                  <c:v>-78.27</c:v>
                </c:pt>
                <c:pt idx="30">
                  <c:v>-78.334999999999994</c:v>
                </c:pt>
                <c:pt idx="31">
                  <c:v>-78.400000000000006</c:v>
                </c:pt>
                <c:pt idx="32">
                  <c:v>-78.47</c:v>
                </c:pt>
              </c:numCache>
            </c:numRef>
          </c:xVal>
          <c:yVal>
            <c:numRef>
              <c:f>'980052'!$E$409:$E$441</c:f>
              <c:numCache>
                <c:formatCode>General</c:formatCode>
                <c:ptCount val="33"/>
                <c:pt idx="0">
                  <c:v>173</c:v>
                </c:pt>
                <c:pt idx="1">
                  <c:v>156</c:v>
                </c:pt>
                <c:pt idx="2">
                  <c:v>143</c:v>
                </c:pt>
                <c:pt idx="3">
                  <c:v>158</c:v>
                </c:pt>
                <c:pt idx="4">
                  <c:v>150</c:v>
                </c:pt>
                <c:pt idx="5">
                  <c:v>154</c:v>
                </c:pt>
                <c:pt idx="6">
                  <c:v>187</c:v>
                </c:pt>
                <c:pt idx="7">
                  <c:v>181</c:v>
                </c:pt>
                <c:pt idx="8">
                  <c:v>168</c:v>
                </c:pt>
                <c:pt idx="9">
                  <c:v>137</c:v>
                </c:pt>
                <c:pt idx="10">
                  <c:v>125</c:v>
                </c:pt>
                <c:pt idx="11">
                  <c:v>97</c:v>
                </c:pt>
                <c:pt idx="12">
                  <c:v>73</c:v>
                </c:pt>
                <c:pt idx="13">
                  <c:v>59</c:v>
                </c:pt>
                <c:pt idx="14">
                  <c:v>41</c:v>
                </c:pt>
                <c:pt idx="15">
                  <c:v>53</c:v>
                </c:pt>
                <c:pt idx="16">
                  <c:v>62</c:v>
                </c:pt>
                <c:pt idx="17">
                  <c:v>34</c:v>
                </c:pt>
                <c:pt idx="18">
                  <c:v>42</c:v>
                </c:pt>
                <c:pt idx="19">
                  <c:v>54</c:v>
                </c:pt>
                <c:pt idx="20">
                  <c:v>53</c:v>
                </c:pt>
                <c:pt idx="21">
                  <c:v>55</c:v>
                </c:pt>
                <c:pt idx="22">
                  <c:v>60</c:v>
                </c:pt>
                <c:pt idx="23">
                  <c:v>56</c:v>
                </c:pt>
                <c:pt idx="24">
                  <c:v>35</c:v>
                </c:pt>
                <c:pt idx="25">
                  <c:v>48</c:v>
                </c:pt>
                <c:pt idx="26">
                  <c:v>55</c:v>
                </c:pt>
                <c:pt idx="27">
                  <c:v>53</c:v>
                </c:pt>
                <c:pt idx="28">
                  <c:v>27</c:v>
                </c:pt>
                <c:pt idx="29">
                  <c:v>51</c:v>
                </c:pt>
                <c:pt idx="30">
                  <c:v>70</c:v>
                </c:pt>
                <c:pt idx="31">
                  <c:v>52</c:v>
                </c:pt>
                <c:pt idx="32">
                  <c:v>38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'980052'!$B$409:$B$441</c:f>
              <c:numCache>
                <c:formatCode>General</c:formatCode>
                <c:ptCount val="33"/>
                <c:pt idx="0">
                  <c:v>-76.37</c:v>
                </c:pt>
                <c:pt idx="1">
                  <c:v>-76.45</c:v>
                </c:pt>
                <c:pt idx="2">
                  <c:v>-76.52</c:v>
                </c:pt>
                <c:pt idx="3">
                  <c:v>-76.58</c:v>
                </c:pt>
                <c:pt idx="4">
                  <c:v>-76.650000000000006</c:v>
                </c:pt>
                <c:pt idx="5">
                  <c:v>-76.704999999999998</c:v>
                </c:pt>
                <c:pt idx="6">
                  <c:v>-76.775000000000006</c:v>
                </c:pt>
                <c:pt idx="7">
                  <c:v>-76.849999999999994</c:v>
                </c:pt>
                <c:pt idx="8">
                  <c:v>-76.91</c:v>
                </c:pt>
                <c:pt idx="9">
                  <c:v>-76.97</c:v>
                </c:pt>
                <c:pt idx="10">
                  <c:v>-77.034999999999997</c:v>
                </c:pt>
                <c:pt idx="11">
                  <c:v>-77.105000000000004</c:v>
                </c:pt>
                <c:pt idx="12">
                  <c:v>-77.165000000000006</c:v>
                </c:pt>
                <c:pt idx="13">
                  <c:v>-77.23</c:v>
                </c:pt>
                <c:pt idx="14">
                  <c:v>-77.31</c:v>
                </c:pt>
                <c:pt idx="15">
                  <c:v>-77.36</c:v>
                </c:pt>
                <c:pt idx="16">
                  <c:v>-77.435000000000002</c:v>
                </c:pt>
                <c:pt idx="17">
                  <c:v>-77.5</c:v>
                </c:pt>
                <c:pt idx="18">
                  <c:v>-77.564999999999998</c:v>
                </c:pt>
                <c:pt idx="19">
                  <c:v>-77.625</c:v>
                </c:pt>
                <c:pt idx="20">
                  <c:v>-77.694999999999993</c:v>
                </c:pt>
                <c:pt idx="21">
                  <c:v>-77.754999999999995</c:v>
                </c:pt>
                <c:pt idx="22">
                  <c:v>-77.819999999999993</c:v>
                </c:pt>
                <c:pt idx="23">
                  <c:v>-77.89</c:v>
                </c:pt>
                <c:pt idx="24">
                  <c:v>-77.95</c:v>
                </c:pt>
                <c:pt idx="25">
                  <c:v>-78.010000000000005</c:v>
                </c:pt>
                <c:pt idx="26">
                  <c:v>-78.08</c:v>
                </c:pt>
                <c:pt idx="27">
                  <c:v>-78.14</c:v>
                </c:pt>
                <c:pt idx="28">
                  <c:v>-78.209999999999994</c:v>
                </c:pt>
                <c:pt idx="29">
                  <c:v>-78.27</c:v>
                </c:pt>
                <c:pt idx="30">
                  <c:v>-78.334999999999994</c:v>
                </c:pt>
                <c:pt idx="31">
                  <c:v>-78.400000000000006</c:v>
                </c:pt>
                <c:pt idx="32">
                  <c:v>-78.47</c:v>
                </c:pt>
              </c:numCache>
            </c:numRef>
          </c:xVal>
          <c:yVal>
            <c:numRef>
              <c:f>'980052'!$F$409:$F$441</c:f>
              <c:numCache>
                <c:formatCode>General</c:formatCode>
                <c:ptCount val="33"/>
                <c:pt idx="0">
                  <c:v>161.69007741710774</c:v>
                </c:pt>
                <c:pt idx="1">
                  <c:v>161.69007741710774</c:v>
                </c:pt>
                <c:pt idx="2">
                  <c:v>161.69007741710774</c:v>
                </c:pt>
                <c:pt idx="3">
                  <c:v>161.69007741710774</c:v>
                </c:pt>
                <c:pt idx="4">
                  <c:v>161.69007741710774</c:v>
                </c:pt>
                <c:pt idx="5">
                  <c:v>161.69007741710774</c:v>
                </c:pt>
                <c:pt idx="6">
                  <c:v>161.69007741710774</c:v>
                </c:pt>
                <c:pt idx="7">
                  <c:v>161.62503483850216</c:v>
                </c:pt>
                <c:pt idx="8">
                  <c:v>157.20666880188691</c:v>
                </c:pt>
                <c:pt idx="9">
                  <c:v>145.85144651518726</c:v>
                </c:pt>
                <c:pt idx="10">
                  <c:v>125.72190611682885</c:v>
                </c:pt>
                <c:pt idx="11">
                  <c:v>95.646130091525293</c:v>
                </c:pt>
                <c:pt idx="12">
                  <c:v>73.111556391349353</c:v>
                </c:pt>
                <c:pt idx="13">
                  <c:v>56.527151137261868</c:v>
                </c:pt>
                <c:pt idx="14">
                  <c:v>47.291621620613306</c:v>
                </c:pt>
                <c:pt idx="15">
                  <c:v>46.909636242883828</c:v>
                </c:pt>
                <c:pt idx="16">
                  <c:v>46.909636242883828</c:v>
                </c:pt>
                <c:pt idx="17">
                  <c:v>46.909636242883828</c:v>
                </c:pt>
                <c:pt idx="18">
                  <c:v>46.909636242883828</c:v>
                </c:pt>
                <c:pt idx="19">
                  <c:v>46.909636242883828</c:v>
                </c:pt>
                <c:pt idx="20">
                  <c:v>46.909636242883828</c:v>
                </c:pt>
                <c:pt idx="21">
                  <c:v>46.909636242883828</c:v>
                </c:pt>
                <c:pt idx="22">
                  <c:v>46.909636242883828</c:v>
                </c:pt>
                <c:pt idx="23">
                  <c:v>46.909636242883828</c:v>
                </c:pt>
                <c:pt idx="24">
                  <c:v>46.909636242883828</c:v>
                </c:pt>
                <c:pt idx="25">
                  <c:v>46.909636242883828</c:v>
                </c:pt>
                <c:pt idx="26">
                  <c:v>46.909636242883828</c:v>
                </c:pt>
                <c:pt idx="27">
                  <c:v>46.909636242883828</c:v>
                </c:pt>
                <c:pt idx="28">
                  <c:v>46.909636242883828</c:v>
                </c:pt>
                <c:pt idx="29">
                  <c:v>46.909636242883828</c:v>
                </c:pt>
                <c:pt idx="30">
                  <c:v>46.909636242883828</c:v>
                </c:pt>
                <c:pt idx="31">
                  <c:v>46.909636242883828</c:v>
                </c:pt>
                <c:pt idx="32">
                  <c:v>46.909636242883828</c:v>
                </c:pt>
              </c:numCache>
            </c:numRef>
          </c:yVal>
        </c:ser>
        <c:axId val="182819840"/>
        <c:axId val="182829824"/>
      </c:scatterChart>
      <c:valAx>
        <c:axId val="182819840"/>
        <c:scaling>
          <c:orientation val="minMax"/>
        </c:scaling>
        <c:axPos val="b"/>
        <c:numFmt formatCode="General" sourceLinked="1"/>
        <c:tickLblPos val="nextTo"/>
        <c:crossAx val="182829824"/>
        <c:crosses val="autoZero"/>
        <c:crossBetween val="midCat"/>
      </c:valAx>
      <c:valAx>
        <c:axId val="182829824"/>
        <c:scaling>
          <c:orientation val="minMax"/>
        </c:scaling>
        <c:axPos val="l"/>
        <c:majorGridlines/>
        <c:numFmt formatCode="General" sourceLinked="1"/>
        <c:tickLblPos val="nextTo"/>
        <c:crossAx val="182819840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'980052'!$B$459:$B$491</c:f>
              <c:numCache>
                <c:formatCode>General</c:formatCode>
                <c:ptCount val="33"/>
                <c:pt idx="0">
                  <c:v>-75.855000000000004</c:v>
                </c:pt>
                <c:pt idx="1">
                  <c:v>-75.924999999999997</c:v>
                </c:pt>
                <c:pt idx="2">
                  <c:v>-75.989999999999995</c:v>
                </c:pt>
                <c:pt idx="3">
                  <c:v>-76.064999999999998</c:v>
                </c:pt>
                <c:pt idx="4">
                  <c:v>-76.125</c:v>
                </c:pt>
                <c:pt idx="5">
                  <c:v>-76.185000000000002</c:v>
                </c:pt>
                <c:pt idx="6">
                  <c:v>-76.254999999999995</c:v>
                </c:pt>
                <c:pt idx="7">
                  <c:v>-76.314999999999998</c:v>
                </c:pt>
                <c:pt idx="8">
                  <c:v>-76.385000000000005</c:v>
                </c:pt>
                <c:pt idx="9">
                  <c:v>-76.459999999999994</c:v>
                </c:pt>
                <c:pt idx="10">
                  <c:v>-76.515000000000001</c:v>
                </c:pt>
                <c:pt idx="11">
                  <c:v>-76.575000000000003</c:v>
                </c:pt>
                <c:pt idx="12">
                  <c:v>-76.644999999999996</c:v>
                </c:pt>
                <c:pt idx="13">
                  <c:v>-76.709999999999994</c:v>
                </c:pt>
                <c:pt idx="14">
                  <c:v>-76.775000000000006</c:v>
                </c:pt>
                <c:pt idx="15">
                  <c:v>-76.844999999999999</c:v>
                </c:pt>
                <c:pt idx="16">
                  <c:v>-76.91</c:v>
                </c:pt>
                <c:pt idx="17">
                  <c:v>-76.974999999999994</c:v>
                </c:pt>
                <c:pt idx="18">
                  <c:v>-77.034999999999997</c:v>
                </c:pt>
                <c:pt idx="19">
                  <c:v>-77.105000000000004</c:v>
                </c:pt>
                <c:pt idx="20">
                  <c:v>-77.17</c:v>
                </c:pt>
                <c:pt idx="21">
                  <c:v>-77.23</c:v>
                </c:pt>
                <c:pt idx="22">
                  <c:v>-77.3</c:v>
                </c:pt>
                <c:pt idx="23">
                  <c:v>-77.364999999999995</c:v>
                </c:pt>
                <c:pt idx="24">
                  <c:v>-77.424999999999997</c:v>
                </c:pt>
                <c:pt idx="25">
                  <c:v>-77.495000000000005</c:v>
                </c:pt>
                <c:pt idx="26">
                  <c:v>-77.56</c:v>
                </c:pt>
                <c:pt idx="27">
                  <c:v>-77.625</c:v>
                </c:pt>
                <c:pt idx="28">
                  <c:v>-77.685000000000002</c:v>
                </c:pt>
                <c:pt idx="29">
                  <c:v>-77.754999999999995</c:v>
                </c:pt>
                <c:pt idx="30">
                  <c:v>-77.814999999999998</c:v>
                </c:pt>
                <c:pt idx="31">
                  <c:v>-77.885000000000005</c:v>
                </c:pt>
                <c:pt idx="32">
                  <c:v>-77.95</c:v>
                </c:pt>
              </c:numCache>
            </c:numRef>
          </c:xVal>
          <c:yVal>
            <c:numRef>
              <c:f>'980052'!$E$459:$E$491</c:f>
              <c:numCache>
                <c:formatCode>General</c:formatCode>
                <c:ptCount val="33"/>
                <c:pt idx="0">
                  <c:v>159</c:v>
                </c:pt>
                <c:pt idx="1">
                  <c:v>138</c:v>
                </c:pt>
                <c:pt idx="2">
                  <c:v>129</c:v>
                </c:pt>
                <c:pt idx="3">
                  <c:v>123</c:v>
                </c:pt>
                <c:pt idx="4">
                  <c:v>141</c:v>
                </c:pt>
                <c:pt idx="5">
                  <c:v>148</c:v>
                </c:pt>
                <c:pt idx="6">
                  <c:v>155</c:v>
                </c:pt>
                <c:pt idx="7">
                  <c:v>122</c:v>
                </c:pt>
                <c:pt idx="8">
                  <c:v>127</c:v>
                </c:pt>
                <c:pt idx="9">
                  <c:v>148</c:v>
                </c:pt>
                <c:pt idx="10">
                  <c:v>100</c:v>
                </c:pt>
                <c:pt idx="11">
                  <c:v>73</c:v>
                </c:pt>
                <c:pt idx="12">
                  <c:v>81</c:v>
                </c:pt>
                <c:pt idx="13">
                  <c:v>55</c:v>
                </c:pt>
                <c:pt idx="14">
                  <c:v>57</c:v>
                </c:pt>
                <c:pt idx="15">
                  <c:v>47</c:v>
                </c:pt>
                <c:pt idx="16">
                  <c:v>59</c:v>
                </c:pt>
                <c:pt idx="17">
                  <c:v>35</c:v>
                </c:pt>
                <c:pt idx="18">
                  <c:v>44</c:v>
                </c:pt>
                <c:pt idx="19">
                  <c:v>52</c:v>
                </c:pt>
                <c:pt idx="20">
                  <c:v>57</c:v>
                </c:pt>
                <c:pt idx="21">
                  <c:v>58</c:v>
                </c:pt>
                <c:pt idx="22">
                  <c:v>50</c:v>
                </c:pt>
                <c:pt idx="23">
                  <c:v>42</c:v>
                </c:pt>
                <c:pt idx="24">
                  <c:v>55</c:v>
                </c:pt>
                <c:pt idx="25">
                  <c:v>40</c:v>
                </c:pt>
                <c:pt idx="26">
                  <c:v>42</c:v>
                </c:pt>
                <c:pt idx="27">
                  <c:v>61</c:v>
                </c:pt>
                <c:pt idx="28">
                  <c:v>46</c:v>
                </c:pt>
                <c:pt idx="29">
                  <c:v>54</c:v>
                </c:pt>
                <c:pt idx="30">
                  <c:v>46</c:v>
                </c:pt>
                <c:pt idx="31">
                  <c:v>57</c:v>
                </c:pt>
                <c:pt idx="32">
                  <c:v>56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'980052'!$B$459:$B$491</c:f>
              <c:numCache>
                <c:formatCode>General</c:formatCode>
                <c:ptCount val="33"/>
                <c:pt idx="0">
                  <c:v>-75.855000000000004</c:v>
                </c:pt>
                <c:pt idx="1">
                  <c:v>-75.924999999999997</c:v>
                </c:pt>
                <c:pt idx="2">
                  <c:v>-75.989999999999995</c:v>
                </c:pt>
                <c:pt idx="3">
                  <c:v>-76.064999999999998</c:v>
                </c:pt>
                <c:pt idx="4">
                  <c:v>-76.125</c:v>
                </c:pt>
                <c:pt idx="5">
                  <c:v>-76.185000000000002</c:v>
                </c:pt>
                <c:pt idx="6">
                  <c:v>-76.254999999999995</c:v>
                </c:pt>
                <c:pt idx="7">
                  <c:v>-76.314999999999998</c:v>
                </c:pt>
                <c:pt idx="8">
                  <c:v>-76.385000000000005</c:v>
                </c:pt>
                <c:pt idx="9">
                  <c:v>-76.459999999999994</c:v>
                </c:pt>
                <c:pt idx="10">
                  <c:v>-76.515000000000001</c:v>
                </c:pt>
                <c:pt idx="11">
                  <c:v>-76.575000000000003</c:v>
                </c:pt>
                <c:pt idx="12">
                  <c:v>-76.644999999999996</c:v>
                </c:pt>
                <c:pt idx="13">
                  <c:v>-76.709999999999994</c:v>
                </c:pt>
                <c:pt idx="14">
                  <c:v>-76.775000000000006</c:v>
                </c:pt>
                <c:pt idx="15">
                  <c:v>-76.844999999999999</c:v>
                </c:pt>
                <c:pt idx="16">
                  <c:v>-76.91</c:v>
                </c:pt>
                <c:pt idx="17">
                  <c:v>-76.974999999999994</c:v>
                </c:pt>
                <c:pt idx="18">
                  <c:v>-77.034999999999997</c:v>
                </c:pt>
                <c:pt idx="19">
                  <c:v>-77.105000000000004</c:v>
                </c:pt>
                <c:pt idx="20">
                  <c:v>-77.17</c:v>
                </c:pt>
                <c:pt idx="21">
                  <c:v>-77.23</c:v>
                </c:pt>
                <c:pt idx="22">
                  <c:v>-77.3</c:v>
                </c:pt>
                <c:pt idx="23">
                  <c:v>-77.364999999999995</c:v>
                </c:pt>
                <c:pt idx="24">
                  <c:v>-77.424999999999997</c:v>
                </c:pt>
                <c:pt idx="25">
                  <c:v>-77.495000000000005</c:v>
                </c:pt>
                <c:pt idx="26">
                  <c:v>-77.56</c:v>
                </c:pt>
                <c:pt idx="27">
                  <c:v>-77.625</c:v>
                </c:pt>
                <c:pt idx="28">
                  <c:v>-77.685000000000002</c:v>
                </c:pt>
                <c:pt idx="29">
                  <c:v>-77.754999999999995</c:v>
                </c:pt>
                <c:pt idx="30">
                  <c:v>-77.814999999999998</c:v>
                </c:pt>
                <c:pt idx="31">
                  <c:v>-77.885000000000005</c:v>
                </c:pt>
                <c:pt idx="32">
                  <c:v>-77.95</c:v>
                </c:pt>
              </c:numCache>
            </c:numRef>
          </c:xVal>
          <c:yVal>
            <c:numRef>
              <c:f>'980052'!$F$459:$F$491</c:f>
              <c:numCache>
                <c:formatCode>General</c:formatCode>
                <c:ptCount val="33"/>
                <c:pt idx="0">
                  <c:v>139.6857802562856</c:v>
                </c:pt>
                <c:pt idx="1">
                  <c:v>139.6857802562856</c:v>
                </c:pt>
                <c:pt idx="2">
                  <c:v>139.6857802562856</c:v>
                </c:pt>
                <c:pt idx="3">
                  <c:v>139.6857802562856</c:v>
                </c:pt>
                <c:pt idx="4">
                  <c:v>139.6857802562856</c:v>
                </c:pt>
                <c:pt idx="5">
                  <c:v>139.6857802562856</c:v>
                </c:pt>
                <c:pt idx="6">
                  <c:v>139.64204851329316</c:v>
                </c:pt>
                <c:pt idx="7">
                  <c:v>137.28884705414981</c:v>
                </c:pt>
                <c:pt idx="8">
                  <c:v>130.01078534620615</c:v>
                </c:pt>
                <c:pt idx="9">
                  <c:v>116.79608433374256</c:v>
                </c:pt>
                <c:pt idx="10">
                  <c:v>103.5439278725737</c:v>
                </c:pt>
                <c:pt idx="11">
                  <c:v>86.417716985858874</c:v>
                </c:pt>
                <c:pt idx="12">
                  <c:v>69.761573164596896</c:v>
                </c:pt>
                <c:pt idx="13">
                  <c:v>58.665933193117802</c:v>
                </c:pt>
                <c:pt idx="14">
                  <c:v>51.779191798274056</c:v>
                </c:pt>
                <c:pt idx="15">
                  <c:v>49.069694148114749</c:v>
                </c:pt>
                <c:pt idx="16">
                  <c:v>49.062291239173987</c:v>
                </c:pt>
                <c:pt idx="17">
                  <c:v>49.062291239173987</c:v>
                </c:pt>
                <c:pt idx="18">
                  <c:v>49.062291239173987</c:v>
                </c:pt>
                <c:pt idx="19">
                  <c:v>49.062291239173987</c:v>
                </c:pt>
                <c:pt idx="20">
                  <c:v>49.062291239173987</c:v>
                </c:pt>
                <c:pt idx="21">
                  <c:v>49.062291239173987</c:v>
                </c:pt>
                <c:pt idx="22">
                  <c:v>49.062291239173987</c:v>
                </c:pt>
                <c:pt idx="23">
                  <c:v>49.062291239173987</c:v>
                </c:pt>
                <c:pt idx="24">
                  <c:v>49.062291239173987</c:v>
                </c:pt>
                <c:pt idx="25">
                  <c:v>49.062291239173987</c:v>
                </c:pt>
                <c:pt idx="26">
                  <c:v>49.062291239173987</c:v>
                </c:pt>
                <c:pt idx="27">
                  <c:v>49.062291239173987</c:v>
                </c:pt>
                <c:pt idx="28">
                  <c:v>49.062291239173987</c:v>
                </c:pt>
                <c:pt idx="29">
                  <c:v>49.062291239173987</c:v>
                </c:pt>
                <c:pt idx="30">
                  <c:v>49.062291239173987</c:v>
                </c:pt>
                <c:pt idx="31">
                  <c:v>49.062291239173987</c:v>
                </c:pt>
                <c:pt idx="32">
                  <c:v>49.062291239173987</c:v>
                </c:pt>
              </c:numCache>
            </c:numRef>
          </c:yVal>
        </c:ser>
        <c:axId val="183189888"/>
        <c:axId val="183191424"/>
      </c:scatterChart>
      <c:valAx>
        <c:axId val="183189888"/>
        <c:scaling>
          <c:orientation val="minMax"/>
        </c:scaling>
        <c:axPos val="b"/>
        <c:numFmt formatCode="General" sourceLinked="1"/>
        <c:tickLblPos val="nextTo"/>
        <c:crossAx val="183191424"/>
        <c:crosses val="autoZero"/>
        <c:crossBetween val="midCat"/>
      </c:valAx>
      <c:valAx>
        <c:axId val="183191424"/>
        <c:scaling>
          <c:orientation val="minMax"/>
        </c:scaling>
        <c:axPos val="l"/>
        <c:majorGridlines/>
        <c:numFmt formatCode="General" sourceLinked="1"/>
        <c:tickLblPos val="nextTo"/>
        <c:crossAx val="183189888"/>
        <c:crosses val="autoZero"/>
        <c:crossBetween val="midCat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333375</xdr:colOff>
      <xdr:row>58</xdr:row>
      <xdr:rowOff>152400</xdr:rowOff>
    </xdr:from>
    <xdr:to>
      <xdr:col>16</xdr:col>
      <xdr:colOff>28575</xdr:colOff>
      <xdr:row>73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333375</xdr:colOff>
      <xdr:row>108</xdr:row>
      <xdr:rowOff>152400</xdr:rowOff>
    </xdr:from>
    <xdr:to>
      <xdr:col>16</xdr:col>
      <xdr:colOff>28575</xdr:colOff>
      <xdr:row>123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333375</xdr:colOff>
      <xdr:row>158</xdr:row>
      <xdr:rowOff>152400</xdr:rowOff>
    </xdr:from>
    <xdr:to>
      <xdr:col>16</xdr:col>
      <xdr:colOff>28575</xdr:colOff>
      <xdr:row>173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333375</xdr:colOff>
      <xdr:row>208</xdr:row>
      <xdr:rowOff>152400</xdr:rowOff>
    </xdr:from>
    <xdr:to>
      <xdr:col>16</xdr:col>
      <xdr:colOff>28575</xdr:colOff>
      <xdr:row>223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333375</xdr:colOff>
      <xdr:row>258</xdr:row>
      <xdr:rowOff>152400</xdr:rowOff>
    </xdr:from>
    <xdr:to>
      <xdr:col>16</xdr:col>
      <xdr:colOff>28575</xdr:colOff>
      <xdr:row>273</xdr:row>
      <xdr:rowOff>38100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333375</xdr:colOff>
      <xdr:row>308</xdr:row>
      <xdr:rowOff>152400</xdr:rowOff>
    </xdr:from>
    <xdr:to>
      <xdr:col>16</xdr:col>
      <xdr:colOff>28575</xdr:colOff>
      <xdr:row>323</xdr:row>
      <xdr:rowOff>38100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333375</xdr:colOff>
      <xdr:row>358</xdr:row>
      <xdr:rowOff>152400</xdr:rowOff>
    </xdr:from>
    <xdr:to>
      <xdr:col>16</xdr:col>
      <xdr:colOff>28575</xdr:colOff>
      <xdr:row>373</xdr:row>
      <xdr:rowOff>38100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333375</xdr:colOff>
      <xdr:row>408</xdr:row>
      <xdr:rowOff>152400</xdr:rowOff>
    </xdr:from>
    <xdr:to>
      <xdr:col>16</xdr:col>
      <xdr:colOff>28575</xdr:colOff>
      <xdr:row>423</xdr:row>
      <xdr:rowOff>38100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333375</xdr:colOff>
      <xdr:row>458</xdr:row>
      <xdr:rowOff>152400</xdr:rowOff>
    </xdr:from>
    <xdr:to>
      <xdr:col>16</xdr:col>
      <xdr:colOff>28575</xdr:colOff>
      <xdr:row>473</xdr:row>
      <xdr:rowOff>38100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333375</xdr:colOff>
      <xdr:row>508</xdr:row>
      <xdr:rowOff>152400</xdr:rowOff>
    </xdr:from>
    <xdr:to>
      <xdr:col>16</xdr:col>
      <xdr:colOff>28575</xdr:colOff>
      <xdr:row>523</xdr:row>
      <xdr:rowOff>38100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333375</xdr:colOff>
      <xdr:row>558</xdr:row>
      <xdr:rowOff>152400</xdr:rowOff>
    </xdr:from>
    <xdr:to>
      <xdr:col>16</xdr:col>
      <xdr:colOff>28575</xdr:colOff>
      <xdr:row>573</xdr:row>
      <xdr:rowOff>38100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19</xdr:row>
      <xdr:rowOff>0</xdr:rowOff>
    </xdr:from>
    <xdr:to>
      <xdr:col>11</xdr:col>
      <xdr:colOff>47625</xdr:colOff>
      <xdr:row>33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Trans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"/>
  <sheetViews>
    <sheetView workbookViewId="0"/>
  </sheetViews>
  <sheetFormatPr defaultRowHeight="15"/>
  <sheetData>
    <row r="1" spans="1:15">
      <c r="A1" t="s">
        <v>69</v>
      </c>
      <c r="B1">
        <v>980052</v>
      </c>
      <c r="E1" t="s">
        <v>37</v>
      </c>
      <c r="F1" t="s">
        <v>38</v>
      </c>
      <c r="G1" t="s">
        <v>39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  <c r="M1" t="s">
        <v>45</v>
      </c>
      <c r="N1" t="s">
        <v>46</v>
      </c>
      <c r="O1" t="s">
        <v>47</v>
      </c>
    </row>
    <row r="2" spans="1:15">
      <c r="A2" t="s">
        <v>80</v>
      </c>
      <c r="B2">
        <v>13</v>
      </c>
      <c r="E2">
        <v>1</v>
      </c>
      <c r="F2">
        <v>5</v>
      </c>
      <c r="G2">
        <v>15</v>
      </c>
      <c r="H2">
        <v>18</v>
      </c>
      <c r="I2">
        <v>18</v>
      </c>
      <c r="J2">
        <v>2</v>
      </c>
      <c r="K2">
        <v>5</v>
      </c>
      <c r="L2">
        <v>4</v>
      </c>
      <c r="M2">
        <v>3</v>
      </c>
      <c r="N2" t="s">
        <v>55</v>
      </c>
      <c r="O2">
        <v>10</v>
      </c>
    </row>
    <row r="3" spans="1:15">
      <c r="A3" t="s">
        <v>70</v>
      </c>
      <c r="B3" t="s">
        <v>71</v>
      </c>
      <c r="E3">
        <v>2</v>
      </c>
      <c r="F3">
        <v>23</v>
      </c>
      <c r="G3">
        <v>33</v>
      </c>
      <c r="H3">
        <v>36</v>
      </c>
      <c r="I3">
        <v>41</v>
      </c>
      <c r="J3">
        <v>2</v>
      </c>
      <c r="K3">
        <v>5</v>
      </c>
      <c r="L3">
        <v>4</v>
      </c>
      <c r="M3">
        <v>3</v>
      </c>
      <c r="N3" t="s">
        <v>55</v>
      </c>
      <c r="O3">
        <v>10</v>
      </c>
    </row>
    <row r="4" spans="1:15">
      <c r="A4" t="s">
        <v>78</v>
      </c>
      <c r="B4">
        <v>591</v>
      </c>
      <c r="E4">
        <v>3</v>
      </c>
      <c r="F4">
        <v>46</v>
      </c>
      <c r="G4">
        <v>56</v>
      </c>
      <c r="H4">
        <v>59</v>
      </c>
      <c r="I4">
        <v>91</v>
      </c>
      <c r="J4">
        <v>2</v>
      </c>
      <c r="K4">
        <v>5</v>
      </c>
      <c r="L4">
        <v>4</v>
      </c>
      <c r="M4">
        <v>3</v>
      </c>
      <c r="N4" t="s">
        <v>55</v>
      </c>
      <c r="O4">
        <v>10</v>
      </c>
    </row>
    <row r="5" spans="1:15">
      <c r="A5" t="s">
        <v>72</v>
      </c>
      <c r="B5">
        <v>19</v>
      </c>
      <c r="E5">
        <v>4</v>
      </c>
      <c r="F5">
        <v>96</v>
      </c>
      <c r="G5">
        <v>106</v>
      </c>
      <c r="H5">
        <v>109</v>
      </c>
      <c r="I5">
        <v>141</v>
      </c>
      <c r="J5">
        <v>2</v>
      </c>
      <c r="K5">
        <v>5</v>
      </c>
      <c r="L5">
        <v>4</v>
      </c>
      <c r="M5">
        <v>3</v>
      </c>
      <c r="N5" t="s">
        <v>55</v>
      </c>
      <c r="O5">
        <v>10</v>
      </c>
    </row>
    <row r="6" spans="1:15">
      <c r="A6" t="s">
        <v>73</v>
      </c>
      <c r="B6">
        <v>5</v>
      </c>
      <c r="E6">
        <v>5</v>
      </c>
      <c r="F6">
        <v>146</v>
      </c>
      <c r="G6">
        <v>156</v>
      </c>
      <c r="H6">
        <v>159</v>
      </c>
      <c r="I6">
        <v>191</v>
      </c>
      <c r="J6">
        <v>2</v>
      </c>
      <c r="K6">
        <v>5</v>
      </c>
      <c r="L6">
        <v>4</v>
      </c>
      <c r="M6">
        <v>3</v>
      </c>
      <c r="N6" t="s">
        <v>55</v>
      </c>
      <c r="O6">
        <v>10</v>
      </c>
    </row>
    <row r="7" spans="1:15">
      <c r="A7" t="s">
        <v>74</v>
      </c>
      <c r="B7">
        <v>13</v>
      </c>
      <c r="E7">
        <v>6</v>
      </c>
      <c r="F7">
        <v>196</v>
      </c>
      <c r="G7">
        <v>206</v>
      </c>
      <c r="H7">
        <v>209</v>
      </c>
      <c r="I7">
        <v>241</v>
      </c>
      <c r="J7">
        <v>2</v>
      </c>
      <c r="K7">
        <v>5</v>
      </c>
      <c r="L7">
        <v>4</v>
      </c>
      <c r="M7">
        <v>3</v>
      </c>
      <c r="N7" t="s">
        <v>55</v>
      </c>
      <c r="O7">
        <v>10</v>
      </c>
    </row>
    <row r="8" spans="1:15">
      <c r="A8" t="s">
        <v>75</v>
      </c>
      <c r="B8">
        <v>0</v>
      </c>
      <c r="E8">
        <v>7</v>
      </c>
      <c r="F8">
        <v>246</v>
      </c>
      <c r="G8">
        <v>256</v>
      </c>
      <c r="H8">
        <v>259</v>
      </c>
      <c r="I8">
        <v>291</v>
      </c>
      <c r="J8">
        <v>2</v>
      </c>
      <c r="K8">
        <v>5</v>
      </c>
      <c r="L8">
        <v>4</v>
      </c>
      <c r="M8">
        <v>3</v>
      </c>
      <c r="N8" t="s">
        <v>55</v>
      </c>
      <c r="O8">
        <v>10</v>
      </c>
    </row>
    <row r="9" spans="1:15">
      <c r="A9" t="s">
        <v>76</v>
      </c>
      <c r="B9" t="s">
        <v>77</v>
      </c>
      <c r="E9">
        <v>8</v>
      </c>
      <c r="F9">
        <v>296</v>
      </c>
      <c r="G9">
        <v>306</v>
      </c>
      <c r="H9">
        <v>309</v>
      </c>
      <c r="I9">
        <v>341</v>
      </c>
      <c r="J9">
        <v>2</v>
      </c>
      <c r="K9">
        <v>5</v>
      </c>
      <c r="L9">
        <v>4</v>
      </c>
      <c r="M9">
        <v>3</v>
      </c>
      <c r="N9" t="s">
        <v>55</v>
      </c>
      <c r="O9">
        <v>10</v>
      </c>
    </row>
    <row r="10" spans="1:15">
      <c r="E10">
        <v>9</v>
      </c>
      <c r="F10">
        <v>346</v>
      </c>
      <c r="G10">
        <v>356</v>
      </c>
      <c r="H10">
        <v>359</v>
      </c>
      <c r="I10">
        <v>391</v>
      </c>
      <c r="J10">
        <v>2</v>
      </c>
      <c r="K10">
        <v>5</v>
      </c>
      <c r="L10">
        <v>4</v>
      </c>
      <c r="M10">
        <v>3</v>
      </c>
      <c r="N10" t="s">
        <v>55</v>
      </c>
      <c r="O10">
        <v>10</v>
      </c>
    </row>
    <row r="11" spans="1:15">
      <c r="E11">
        <v>10</v>
      </c>
      <c r="F11">
        <v>396</v>
      </c>
      <c r="G11">
        <v>406</v>
      </c>
      <c r="H11">
        <v>409</v>
      </c>
      <c r="I11">
        <v>441</v>
      </c>
      <c r="J11">
        <v>2</v>
      </c>
      <c r="K11">
        <v>5</v>
      </c>
      <c r="L11">
        <v>4</v>
      </c>
      <c r="M11">
        <v>3</v>
      </c>
      <c r="N11" t="s">
        <v>55</v>
      </c>
      <c r="O11">
        <v>10</v>
      </c>
    </row>
    <row r="12" spans="1:15">
      <c r="E12">
        <v>11</v>
      </c>
      <c r="F12">
        <v>446</v>
      </c>
      <c r="G12">
        <v>456</v>
      </c>
      <c r="H12">
        <v>459</v>
      </c>
      <c r="I12">
        <v>491</v>
      </c>
      <c r="J12">
        <v>2</v>
      </c>
      <c r="K12">
        <v>5</v>
      </c>
      <c r="L12">
        <v>4</v>
      </c>
      <c r="M12">
        <v>3</v>
      </c>
      <c r="N12" t="s">
        <v>55</v>
      </c>
      <c r="O12">
        <v>10</v>
      </c>
    </row>
    <row r="13" spans="1:15">
      <c r="E13">
        <v>12</v>
      </c>
      <c r="F13">
        <v>496</v>
      </c>
      <c r="G13">
        <v>506</v>
      </c>
      <c r="H13">
        <v>509</v>
      </c>
      <c r="I13">
        <v>541</v>
      </c>
      <c r="J13">
        <v>2</v>
      </c>
      <c r="K13">
        <v>5</v>
      </c>
      <c r="L13">
        <v>4</v>
      </c>
      <c r="M13">
        <v>3</v>
      </c>
      <c r="N13" t="s">
        <v>55</v>
      </c>
      <c r="O13">
        <v>10</v>
      </c>
    </row>
    <row r="14" spans="1:15">
      <c r="E14">
        <v>13</v>
      </c>
      <c r="F14">
        <v>546</v>
      </c>
      <c r="G14">
        <v>556</v>
      </c>
      <c r="H14">
        <v>559</v>
      </c>
      <c r="I14">
        <v>591</v>
      </c>
      <c r="J14">
        <v>2</v>
      </c>
      <c r="K14">
        <v>5</v>
      </c>
      <c r="L14">
        <v>4</v>
      </c>
      <c r="M14">
        <v>3</v>
      </c>
      <c r="N14" t="s">
        <v>55</v>
      </c>
      <c r="O14">
        <v>10</v>
      </c>
    </row>
  </sheetData>
  <sheetProtection password="EA2A" sheet="1" object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4"/>
  <sheetViews>
    <sheetView workbookViewId="0">
      <selection activeCell="G11" sqref="G11"/>
    </sheetView>
  </sheetViews>
  <sheetFormatPr defaultRowHeight="15"/>
  <cols>
    <col min="4" max="4" width="18.140625" bestFit="1" customWidth="1"/>
  </cols>
  <sheetData>
    <row r="1" spans="1:19" s="1" customFormat="1">
      <c r="A1" s="1" t="s">
        <v>37</v>
      </c>
      <c r="B1" s="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42</v>
      </c>
      <c r="I1" s="1" t="s">
        <v>54</v>
      </c>
      <c r="J1" s="1" t="s">
        <v>55</v>
      </c>
      <c r="K1" s="1" t="s">
        <v>56</v>
      </c>
      <c r="L1" s="1" t="s">
        <v>57</v>
      </c>
      <c r="M1" s="1" t="s">
        <v>58</v>
      </c>
      <c r="N1" s="1" t="s">
        <v>59</v>
      </c>
      <c r="O1" s="1" t="s">
        <v>64</v>
      </c>
      <c r="P1" s="1" t="s">
        <v>65</v>
      </c>
      <c r="Q1" s="1" t="s">
        <v>66</v>
      </c>
      <c r="R1" s="1" t="s">
        <v>67</v>
      </c>
      <c r="S1" s="1" t="s">
        <v>68</v>
      </c>
    </row>
    <row r="2" spans="1:19">
      <c r="A2">
        <v>1</v>
      </c>
      <c r="B2">
        <v>1</v>
      </c>
      <c r="C2">
        <v>980052</v>
      </c>
      <c r="D2" s="2">
        <v>41646.605109490738</v>
      </c>
      <c r="E2">
        <v>71.88</v>
      </c>
      <c r="F2">
        <v>35.94</v>
      </c>
      <c r="G2">
        <v>-135</v>
      </c>
      <c r="H2">
        <v>-90.2</v>
      </c>
      <c r="I2">
        <f t="shared" ref="I2:I14" si="0" xml:space="preserve">  12.5</f>
        <v>12.5</v>
      </c>
      <c r="J2">
        <v>-75.515000000000001</v>
      </c>
      <c r="K2">
        <v>-42.17</v>
      </c>
      <c r="L2">
        <v>176.2</v>
      </c>
      <c r="M2">
        <f t="shared" ref="M2:M14" si="1" xml:space="preserve">   0</f>
        <v>0</v>
      </c>
      <c r="N2" t="s">
        <v>60</v>
      </c>
      <c r="O2">
        <v>1</v>
      </c>
      <c r="P2">
        <v>12000</v>
      </c>
      <c r="Q2">
        <v>60</v>
      </c>
      <c r="R2">
        <v>189</v>
      </c>
      <c r="S2">
        <v>189</v>
      </c>
    </row>
    <row r="3" spans="1:19">
      <c r="A3">
        <v>2</v>
      </c>
      <c r="B3">
        <v>1</v>
      </c>
      <c r="C3">
        <v>980052</v>
      </c>
      <c r="D3" s="2">
        <v>41646.606011342592</v>
      </c>
      <c r="E3">
        <v>71.88</v>
      </c>
      <c r="F3">
        <v>35.94</v>
      </c>
      <c r="G3">
        <v>-135</v>
      </c>
      <c r="H3">
        <v>-90.2</v>
      </c>
      <c r="I3">
        <f t="shared" si="0"/>
        <v>12.5</v>
      </c>
      <c r="J3">
        <v>-75.515000000000001</v>
      </c>
      <c r="K3">
        <v>-42.17</v>
      </c>
      <c r="L3">
        <v>176.2</v>
      </c>
      <c r="M3">
        <f t="shared" si="1"/>
        <v>0</v>
      </c>
      <c r="N3" t="s">
        <v>60</v>
      </c>
      <c r="O3">
        <v>6</v>
      </c>
      <c r="P3">
        <v>11000</v>
      </c>
      <c r="Q3">
        <v>55</v>
      </c>
      <c r="R3">
        <v>200</v>
      </c>
      <c r="S3">
        <v>173</v>
      </c>
    </row>
    <row r="4" spans="1:19">
      <c r="A4">
        <v>3</v>
      </c>
      <c r="B4">
        <v>1</v>
      </c>
      <c r="C4">
        <v>980052</v>
      </c>
      <c r="D4" s="2">
        <v>41646.610782870368</v>
      </c>
      <c r="E4">
        <v>71.88</v>
      </c>
      <c r="F4">
        <v>35.94</v>
      </c>
      <c r="G4">
        <v>-135</v>
      </c>
      <c r="H4">
        <v>-90.2</v>
      </c>
      <c r="I4">
        <f t="shared" si="0"/>
        <v>12.5</v>
      </c>
      <c r="J4">
        <v>-75.515000000000001</v>
      </c>
      <c r="K4">
        <v>-42.17</v>
      </c>
      <c r="L4">
        <v>176.2</v>
      </c>
      <c r="M4">
        <f t="shared" si="1"/>
        <v>0</v>
      </c>
      <c r="N4" t="s">
        <v>60</v>
      </c>
      <c r="O4">
        <v>33</v>
      </c>
      <c r="P4">
        <v>10000</v>
      </c>
      <c r="Q4">
        <v>51</v>
      </c>
      <c r="R4">
        <v>179</v>
      </c>
      <c r="S4">
        <v>38</v>
      </c>
    </row>
    <row r="5" spans="1:19">
      <c r="A5">
        <v>4</v>
      </c>
      <c r="B5">
        <v>2</v>
      </c>
      <c r="C5">
        <v>980052</v>
      </c>
      <c r="D5" s="2">
        <v>41646.631076851852</v>
      </c>
      <c r="E5">
        <v>71.88</v>
      </c>
      <c r="F5">
        <v>35.94</v>
      </c>
      <c r="G5">
        <v>-135</v>
      </c>
      <c r="H5">
        <v>-90.2</v>
      </c>
      <c r="I5">
        <f t="shared" si="0"/>
        <v>12.5</v>
      </c>
      <c r="J5">
        <v>-75.305000000000007</v>
      </c>
      <c r="K5">
        <v>-42.17</v>
      </c>
      <c r="L5">
        <v>167.78</v>
      </c>
      <c r="M5">
        <f t="shared" si="1"/>
        <v>0</v>
      </c>
      <c r="N5" t="s">
        <v>60</v>
      </c>
      <c r="O5">
        <v>33</v>
      </c>
      <c r="P5">
        <v>10000</v>
      </c>
      <c r="Q5">
        <v>51</v>
      </c>
      <c r="R5">
        <v>197</v>
      </c>
      <c r="S5">
        <v>42</v>
      </c>
    </row>
    <row r="6" spans="1:19">
      <c r="A6">
        <v>5</v>
      </c>
      <c r="B6">
        <v>3</v>
      </c>
      <c r="C6">
        <v>980052</v>
      </c>
      <c r="D6" s="2">
        <v>41646.651357291666</v>
      </c>
      <c r="E6">
        <v>71.88</v>
      </c>
      <c r="F6">
        <v>35.94</v>
      </c>
      <c r="G6">
        <v>-135</v>
      </c>
      <c r="H6">
        <v>-90.2</v>
      </c>
      <c r="I6">
        <f t="shared" si="0"/>
        <v>12.5</v>
      </c>
      <c r="J6">
        <v>-75.394999999999996</v>
      </c>
      <c r="K6">
        <v>-42.02</v>
      </c>
      <c r="L6">
        <v>157.56</v>
      </c>
      <c r="M6">
        <f t="shared" si="1"/>
        <v>0</v>
      </c>
      <c r="N6" t="s">
        <v>60</v>
      </c>
      <c r="O6">
        <v>33</v>
      </c>
      <c r="P6">
        <v>10000</v>
      </c>
      <c r="Q6">
        <v>51</v>
      </c>
      <c r="R6">
        <v>192</v>
      </c>
      <c r="S6">
        <v>38</v>
      </c>
    </row>
    <row r="7" spans="1:19">
      <c r="A7">
        <v>6</v>
      </c>
      <c r="B7">
        <v>4</v>
      </c>
      <c r="C7">
        <v>980052</v>
      </c>
      <c r="D7" s="2">
        <v>41646.671862268522</v>
      </c>
      <c r="E7">
        <v>71.88</v>
      </c>
      <c r="F7">
        <v>35.94</v>
      </c>
      <c r="G7">
        <v>-135</v>
      </c>
      <c r="H7">
        <v>-90.2</v>
      </c>
      <c r="I7">
        <f t="shared" si="0"/>
        <v>12.5</v>
      </c>
      <c r="J7">
        <v>-75.635000000000005</v>
      </c>
      <c r="K7">
        <v>-41.895000000000003</v>
      </c>
      <c r="L7">
        <v>147.72999999999999</v>
      </c>
      <c r="M7">
        <f t="shared" si="1"/>
        <v>0</v>
      </c>
      <c r="N7" t="s">
        <v>60</v>
      </c>
      <c r="O7">
        <v>33</v>
      </c>
      <c r="P7">
        <v>10000</v>
      </c>
      <c r="Q7">
        <v>51</v>
      </c>
      <c r="R7">
        <v>166</v>
      </c>
      <c r="S7">
        <v>40</v>
      </c>
    </row>
    <row r="8" spans="1:19">
      <c r="A8">
        <v>7</v>
      </c>
      <c r="B8">
        <v>5</v>
      </c>
      <c r="C8">
        <v>980052</v>
      </c>
      <c r="D8" s="2">
        <v>41646.692117708335</v>
      </c>
      <c r="E8">
        <v>71.88</v>
      </c>
      <c r="F8">
        <v>35.94</v>
      </c>
      <c r="G8">
        <v>-135</v>
      </c>
      <c r="H8">
        <v>-90.2</v>
      </c>
      <c r="I8">
        <f t="shared" si="0"/>
        <v>12.5</v>
      </c>
      <c r="J8">
        <v>-75.754999999999995</v>
      </c>
      <c r="K8">
        <v>-42.04</v>
      </c>
      <c r="L8">
        <v>138.88</v>
      </c>
      <c r="M8">
        <f t="shared" si="1"/>
        <v>0</v>
      </c>
      <c r="N8" t="s">
        <v>60</v>
      </c>
      <c r="O8">
        <v>33</v>
      </c>
      <c r="P8">
        <v>10000</v>
      </c>
      <c r="Q8">
        <v>51</v>
      </c>
      <c r="R8">
        <v>191</v>
      </c>
      <c r="S8">
        <v>33</v>
      </c>
    </row>
    <row r="9" spans="1:19">
      <c r="A9">
        <v>8</v>
      </c>
      <c r="B9">
        <v>6</v>
      </c>
      <c r="C9">
        <v>980052</v>
      </c>
      <c r="D9" s="2">
        <v>41646.712590740739</v>
      </c>
      <c r="E9">
        <v>71.88</v>
      </c>
      <c r="F9">
        <v>35.94</v>
      </c>
      <c r="G9">
        <v>-135</v>
      </c>
      <c r="H9">
        <v>-90.2</v>
      </c>
      <c r="I9">
        <f t="shared" si="0"/>
        <v>12.5</v>
      </c>
      <c r="J9">
        <v>-75.66</v>
      </c>
      <c r="K9">
        <v>-42.215000000000003</v>
      </c>
      <c r="L9">
        <v>127.61499999999999</v>
      </c>
      <c r="M9">
        <f t="shared" si="1"/>
        <v>0</v>
      </c>
      <c r="N9" t="s">
        <v>60</v>
      </c>
      <c r="O9">
        <v>33</v>
      </c>
      <c r="P9">
        <v>10000</v>
      </c>
      <c r="Q9">
        <v>51</v>
      </c>
      <c r="R9">
        <v>222</v>
      </c>
      <c r="S9">
        <v>35</v>
      </c>
    </row>
    <row r="10" spans="1:19">
      <c r="A10">
        <v>9</v>
      </c>
      <c r="B10">
        <v>7</v>
      </c>
      <c r="C10">
        <v>980052</v>
      </c>
      <c r="D10" s="2">
        <v>41646.733140625001</v>
      </c>
      <c r="E10">
        <v>71.88</v>
      </c>
      <c r="F10">
        <v>35.94</v>
      </c>
      <c r="G10">
        <v>-135</v>
      </c>
      <c r="H10">
        <v>-90.2</v>
      </c>
      <c r="I10">
        <f t="shared" si="0"/>
        <v>12.5</v>
      </c>
      <c r="J10">
        <v>-76.254999999999995</v>
      </c>
      <c r="K10">
        <v>-42.07</v>
      </c>
      <c r="L10">
        <v>117.515</v>
      </c>
      <c r="M10">
        <f t="shared" si="1"/>
        <v>0</v>
      </c>
      <c r="N10" t="s">
        <v>60</v>
      </c>
      <c r="O10">
        <v>33</v>
      </c>
      <c r="P10">
        <v>30000</v>
      </c>
      <c r="Q10">
        <v>153</v>
      </c>
      <c r="R10">
        <v>528</v>
      </c>
      <c r="S10">
        <v>132</v>
      </c>
    </row>
    <row r="11" spans="1:19">
      <c r="A11">
        <v>10</v>
      </c>
      <c r="B11">
        <v>8</v>
      </c>
      <c r="C11">
        <v>980052</v>
      </c>
      <c r="D11" s="2">
        <v>41646.792466435189</v>
      </c>
      <c r="E11">
        <v>71.88</v>
      </c>
      <c r="F11">
        <v>35.94</v>
      </c>
      <c r="G11">
        <v>-135</v>
      </c>
      <c r="H11">
        <v>-90.2</v>
      </c>
      <c r="I11">
        <f t="shared" si="0"/>
        <v>12.5</v>
      </c>
      <c r="J11">
        <v>-76.38</v>
      </c>
      <c r="K11">
        <v>-42.21</v>
      </c>
      <c r="L11">
        <v>107.77</v>
      </c>
      <c r="M11">
        <f t="shared" si="1"/>
        <v>0</v>
      </c>
      <c r="N11" t="s">
        <v>60</v>
      </c>
      <c r="O11">
        <v>33</v>
      </c>
      <c r="P11">
        <v>10000</v>
      </c>
      <c r="Q11">
        <v>50</v>
      </c>
      <c r="R11">
        <v>187</v>
      </c>
      <c r="S11">
        <v>27</v>
      </c>
    </row>
    <row r="12" spans="1:19">
      <c r="A12">
        <v>11</v>
      </c>
      <c r="B12">
        <v>9</v>
      </c>
      <c r="C12">
        <v>980052</v>
      </c>
      <c r="D12" s="2">
        <v>41646.812845949076</v>
      </c>
      <c r="E12">
        <v>71.88</v>
      </c>
      <c r="F12">
        <v>35.94</v>
      </c>
      <c r="G12">
        <v>-135</v>
      </c>
      <c r="H12">
        <v>-90.2</v>
      </c>
      <c r="I12">
        <f t="shared" si="0"/>
        <v>12.5</v>
      </c>
      <c r="J12">
        <v>-75.855000000000004</v>
      </c>
      <c r="K12">
        <v>-42.09</v>
      </c>
      <c r="L12">
        <v>97.415000000000006</v>
      </c>
      <c r="M12">
        <f t="shared" si="1"/>
        <v>0</v>
      </c>
      <c r="N12" t="s">
        <v>60</v>
      </c>
      <c r="O12">
        <v>33</v>
      </c>
      <c r="P12">
        <v>10000</v>
      </c>
      <c r="Q12">
        <v>51</v>
      </c>
      <c r="R12">
        <v>159</v>
      </c>
      <c r="S12">
        <v>35</v>
      </c>
    </row>
    <row r="13" spans="1:19">
      <c r="A13">
        <v>12</v>
      </c>
      <c r="B13">
        <v>10</v>
      </c>
      <c r="C13">
        <v>980052</v>
      </c>
      <c r="D13" s="2">
        <v>41646.833336805554</v>
      </c>
      <c r="E13">
        <v>71.88</v>
      </c>
      <c r="F13">
        <v>35.94</v>
      </c>
      <c r="G13">
        <v>-135</v>
      </c>
      <c r="H13">
        <v>-90.2</v>
      </c>
      <c r="I13">
        <f t="shared" si="0"/>
        <v>12.5</v>
      </c>
      <c r="J13">
        <v>-75.215000000000003</v>
      </c>
      <c r="K13">
        <v>-42.164999999999999</v>
      </c>
      <c r="L13">
        <v>87.18</v>
      </c>
      <c r="M13">
        <f t="shared" si="1"/>
        <v>0</v>
      </c>
      <c r="N13" t="s">
        <v>60</v>
      </c>
      <c r="O13">
        <v>33</v>
      </c>
      <c r="P13">
        <v>10000</v>
      </c>
      <c r="Q13">
        <v>50</v>
      </c>
      <c r="R13">
        <v>176</v>
      </c>
      <c r="S13">
        <v>41</v>
      </c>
    </row>
    <row r="14" spans="1:19">
      <c r="A14">
        <v>13</v>
      </c>
      <c r="B14">
        <v>11</v>
      </c>
      <c r="C14">
        <v>980052</v>
      </c>
      <c r="D14" s="2">
        <v>41646.853828472224</v>
      </c>
      <c r="E14">
        <v>71.88</v>
      </c>
      <c r="F14">
        <v>35.94</v>
      </c>
      <c r="G14">
        <v>-135</v>
      </c>
      <c r="H14">
        <v>-90.2</v>
      </c>
      <c r="I14">
        <f t="shared" si="0"/>
        <v>12.5</v>
      </c>
      <c r="J14">
        <v>-75.015000000000001</v>
      </c>
      <c r="K14">
        <v>-41.954999999999998</v>
      </c>
      <c r="L14">
        <v>77.295000000000002</v>
      </c>
      <c r="M14">
        <f t="shared" si="1"/>
        <v>0</v>
      </c>
      <c r="N14" t="s">
        <v>60</v>
      </c>
      <c r="O14">
        <v>33</v>
      </c>
      <c r="P14">
        <v>10000</v>
      </c>
      <c r="Q14">
        <v>51</v>
      </c>
      <c r="R14">
        <v>176</v>
      </c>
      <c r="S14"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91"/>
  <sheetViews>
    <sheetView topLeftCell="A535" zoomScale="70" zoomScaleNormal="70" workbookViewId="0">
      <selection activeCell="H559" sqref="H559"/>
    </sheetView>
  </sheetViews>
  <sheetFormatPr defaultRowHeight="15"/>
  <sheetData>
    <row r="1" spans="1:2">
      <c r="A1" t="s">
        <v>79</v>
      </c>
      <c r="B1">
        <v>13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5">
      <c r="A17" t="s">
        <v>63</v>
      </c>
      <c r="B17" t="s">
        <v>55</v>
      </c>
      <c r="C17" t="s">
        <v>45</v>
      </c>
      <c r="D17" t="s">
        <v>62</v>
      </c>
      <c r="E17" t="s">
        <v>61</v>
      </c>
    </row>
    <row r="18" spans="1:5">
      <c r="A18">
        <v>1</v>
      </c>
      <c r="B18">
        <v>-75.510000000000005</v>
      </c>
      <c r="C18">
        <v>60</v>
      </c>
      <c r="D18">
        <v>12000</v>
      </c>
      <c r="E18">
        <v>189</v>
      </c>
    </row>
    <row r="19" spans="1:5">
      <c r="A19" t="s">
        <v>0</v>
      </c>
    </row>
    <row r="20" spans="1:5">
      <c r="A20" t="s">
        <v>0</v>
      </c>
    </row>
    <row r="21" spans="1:5">
      <c r="A21" t="s">
        <v>0</v>
      </c>
    </row>
    <row r="22" spans="1:5">
      <c r="A22" t="s">
        <v>0</v>
      </c>
    </row>
    <row r="23" spans="1:5">
      <c r="A23" t="s">
        <v>12</v>
      </c>
    </row>
    <row r="24" spans="1:5">
      <c r="A24" t="s">
        <v>2</v>
      </c>
    </row>
    <row r="25" spans="1:5">
      <c r="A25" t="s">
        <v>13</v>
      </c>
    </row>
    <row r="26" spans="1:5">
      <c r="A26" t="s">
        <v>4</v>
      </c>
    </row>
    <row r="27" spans="1:5">
      <c r="A27" t="s">
        <v>5</v>
      </c>
    </row>
    <row r="28" spans="1:5">
      <c r="A28" t="s">
        <v>6</v>
      </c>
    </row>
    <row r="29" spans="1:5">
      <c r="A29" t="s">
        <v>7</v>
      </c>
    </row>
    <row r="30" spans="1:5">
      <c r="A30" t="s">
        <v>8</v>
      </c>
    </row>
    <row r="31" spans="1:5">
      <c r="A31" t="s">
        <v>9</v>
      </c>
    </row>
    <row r="32" spans="1:5">
      <c r="A32" t="s">
        <v>10</v>
      </c>
    </row>
    <row r="33" spans="1:5">
      <c r="A33" t="s">
        <v>11</v>
      </c>
    </row>
    <row r="34" spans="1:5">
      <c r="A34" t="s">
        <v>0</v>
      </c>
    </row>
    <row r="35" spans="1:5">
      <c r="A35" t="s">
        <v>63</v>
      </c>
      <c r="B35" t="s">
        <v>55</v>
      </c>
      <c r="C35" t="s">
        <v>45</v>
      </c>
      <c r="D35" t="s">
        <v>62</v>
      </c>
      <c r="E35" t="s">
        <v>61</v>
      </c>
    </row>
    <row r="36" spans="1:5">
      <c r="A36">
        <v>1</v>
      </c>
      <c r="B36">
        <v>-75.504999999999995</v>
      </c>
      <c r="C36">
        <v>55</v>
      </c>
      <c r="D36">
        <v>11000</v>
      </c>
      <c r="E36">
        <v>200</v>
      </c>
    </row>
    <row r="37" spans="1:5">
      <c r="A37">
        <v>2</v>
      </c>
      <c r="B37">
        <v>-75.584999999999994</v>
      </c>
      <c r="C37">
        <v>56</v>
      </c>
      <c r="D37">
        <v>11000</v>
      </c>
      <c r="E37">
        <v>175</v>
      </c>
    </row>
    <row r="38" spans="1:5">
      <c r="A38">
        <v>3</v>
      </c>
      <c r="B38">
        <v>-75.655000000000001</v>
      </c>
      <c r="C38">
        <v>56</v>
      </c>
      <c r="D38">
        <v>11000</v>
      </c>
      <c r="E38">
        <v>200</v>
      </c>
    </row>
    <row r="39" spans="1:5">
      <c r="A39">
        <v>4</v>
      </c>
      <c r="B39">
        <v>-75.715000000000003</v>
      </c>
      <c r="C39">
        <v>56</v>
      </c>
      <c r="D39">
        <v>11000</v>
      </c>
      <c r="E39">
        <v>176</v>
      </c>
    </row>
    <row r="40" spans="1:5">
      <c r="A40">
        <v>5</v>
      </c>
      <c r="B40">
        <v>-75.790000000000006</v>
      </c>
      <c r="C40">
        <v>55</v>
      </c>
      <c r="D40">
        <v>11000</v>
      </c>
      <c r="E40">
        <v>173</v>
      </c>
    </row>
    <row r="41" spans="1:5">
      <c r="A41">
        <v>6</v>
      </c>
      <c r="B41">
        <v>-75.844999999999999</v>
      </c>
      <c r="C41">
        <v>55</v>
      </c>
      <c r="D41">
        <v>11000</v>
      </c>
      <c r="E41">
        <v>180</v>
      </c>
    </row>
    <row r="42" spans="1:5">
      <c r="A42" t="s">
        <v>0</v>
      </c>
    </row>
    <row r="43" spans="1:5">
      <c r="A43" t="s">
        <v>0</v>
      </c>
    </row>
    <row r="44" spans="1:5">
      <c r="A44" t="s">
        <v>0</v>
      </c>
    </row>
    <row r="45" spans="1:5">
      <c r="A45" t="s">
        <v>0</v>
      </c>
    </row>
    <row r="46" spans="1:5">
      <c r="A46" t="s">
        <v>14</v>
      </c>
    </row>
    <row r="47" spans="1:5">
      <c r="A47" t="s">
        <v>2</v>
      </c>
    </row>
    <row r="48" spans="1:5">
      <c r="A48" t="s">
        <v>15</v>
      </c>
    </row>
    <row r="49" spans="1:12">
      <c r="A49" t="s">
        <v>4</v>
      </c>
    </row>
    <row r="50" spans="1:12">
      <c r="A50" t="s">
        <v>5</v>
      </c>
    </row>
    <row r="51" spans="1:12">
      <c r="A51" t="s">
        <v>6</v>
      </c>
    </row>
    <row r="52" spans="1:12">
      <c r="A52" t="s">
        <v>7</v>
      </c>
    </row>
    <row r="53" spans="1:12">
      <c r="A53" t="s">
        <v>8</v>
      </c>
    </row>
    <row r="54" spans="1:12">
      <c r="A54" t="s">
        <v>9</v>
      </c>
    </row>
    <row r="55" spans="1:12">
      <c r="A55" t="s">
        <v>10</v>
      </c>
      <c r="G55" t="s">
        <v>81</v>
      </c>
      <c r="H55" t="s">
        <v>82</v>
      </c>
      <c r="I55" t="s">
        <v>83</v>
      </c>
      <c r="J55" t="s">
        <v>84</v>
      </c>
      <c r="L55" t="s">
        <v>42</v>
      </c>
    </row>
    <row r="56" spans="1:12">
      <c r="A56" t="s">
        <v>11</v>
      </c>
      <c r="G56">
        <v>108.17680704232318</v>
      </c>
      <c r="H56">
        <v>-76.419989419963954</v>
      </c>
      <c r="I56">
        <v>0.27766407442468299</v>
      </c>
      <c r="J56">
        <v>50.90301854653304</v>
      </c>
      <c r="L56">
        <v>90</v>
      </c>
    </row>
    <row r="57" spans="1:12">
      <c r="A57" t="s">
        <v>0</v>
      </c>
    </row>
    <row r="58" spans="1:12">
      <c r="A58" t="s">
        <v>63</v>
      </c>
      <c r="B58" t="s">
        <v>55</v>
      </c>
      <c r="C58" t="s">
        <v>45</v>
      </c>
      <c r="D58" t="s">
        <v>62</v>
      </c>
      <c r="E58" t="s">
        <v>61</v>
      </c>
      <c r="F58" t="s">
        <v>85</v>
      </c>
      <c r="G58" t="s">
        <v>86</v>
      </c>
      <c r="H58" t="s">
        <v>87</v>
      </c>
    </row>
    <row r="59" spans="1:12">
      <c r="A59">
        <v>1</v>
      </c>
      <c r="B59">
        <v>-75.504999999999995</v>
      </c>
      <c r="C59">
        <v>50</v>
      </c>
      <c r="D59">
        <v>10000</v>
      </c>
      <c r="E59">
        <v>165</v>
      </c>
      <c r="F59">
        <f>[1]!wallScanTrans(B59,G56,H56,I56,L56)+J56</f>
        <v>159.07982558885621</v>
      </c>
      <c r="G59">
        <f>(F59-E59)^2/E59</f>
        <v>0.21241493974764683</v>
      </c>
      <c r="H59">
        <f>SUM(G59:G91)/(COUNT(G59:G91)-4)</f>
        <v>0.95727215481100092</v>
      </c>
    </row>
    <row r="60" spans="1:12">
      <c r="A60">
        <v>2</v>
      </c>
      <c r="B60">
        <v>-75.58</v>
      </c>
      <c r="C60">
        <v>51</v>
      </c>
      <c r="D60">
        <v>10000</v>
      </c>
      <c r="E60">
        <v>164</v>
      </c>
      <c r="F60">
        <f>[1]!wallScanTrans(B60,G56,H56,I56,L56)+J56</f>
        <v>159.07982558885621</v>
      </c>
      <c r="G60">
        <f t="shared" ref="G60:G91" si="0">(F60-E60)^2/E60</f>
        <v>0.14761046485411064</v>
      </c>
    </row>
    <row r="61" spans="1:12">
      <c r="A61">
        <v>3</v>
      </c>
      <c r="B61">
        <v>-75.655000000000001</v>
      </c>
      <c r="C61">
        <v>51</v>
      </c>
      <c r="D61">
        <v>10000</v>
      </c>
      <c r="E61">
        <v>173</v>
      </c>
      <c r="F61">
        <f>[1]!wallScanTrans(B61,G56,H56,I56,L56)+J56</f>
        <v>159.07982558885621</v>
      </c>
      <c r="G61">
        <f t="shared" si="0"/>
        <v>1.1200650614835976</v>
      </c>
    </row>
    <row r="62" spans="1:12">
      <c r="A62">
        <v>4</v>
      </c>
      <c r="B62">
        <v>-75.715000000000003</v>
      </c>
      <c r="C62">
        <v>51</v>
      </c>
      <c r="D62">
        <v>10000</v>
      </c>
      <c r="E62">
        <v>163</v>
      </c>
      <c r="F62">
        <f>[1]!wallScanTrans(B62,G56,H56,I56,L56)+J56</f>
        <v>159.07982558885621</v>
      </c>
      <c r="G62">
        <f t="shared" si="0"/>
        <v>9.428078167967216E-2</v>
      </c>
    </row>
    <row r="63" spans="1:12">
      <c r="A63">
        <v>5</v>
      </c>
      <c r="B63">
        <v>-75.790000000000006</v>
      </c>
      <c r="C63">
        <v>51</v>
      </c>
      <c r="D63">
        <v>10000</v>
      </c>
      <c r="E63">
        <v>137</v>
      </c>
      <c r="F63">
        <f>[1]!wallScanTrans(B63,G56,H56,I56,L56)+J56</f>
        <v>159.07982558885621</v>
      </c>
      <c r="G63">
        <f t="shared" si="0"/>
        <v>3.5585306425862004</v>
      </c>
    </row>
    <row r="64" spans="1:12">
      <c r="A64">
        <v>6</v>
      </c>
      <c r="B64">
        <v>-75.844999999999999</v>
      </c>
      <c r="C64">
        <v>49</v>
      </c>
      <c r="D64">
        <v>10000</v>
      </c>
      <c r="E64">
        <v>179</v>
      </c>
      <c r="F64">
        <f>[1]!wallScanTrans(B64,G56,H56,I56,L56)+J56</f>
        <v>159.07982558885621</v>
      </c>
      <c r="G64">
        <f t="shared" si="0"/>
        <v>2.2168343495552394</v>
      </c>
    </row>
    <row r="65" spans="1:7">
      <c r="A65">
        <v>7</v>
      </c>
      <c r="B65">
        <v>-75.915000000000006</v>
      </c>
      <c r="C65">
        <v>50</v>
      </c>
      <c r="D65">
        <v>10000</v>
      </c>
      <c r="E65">
        <v>163</v>
      </c>
      <c r="F65">
        <f>[1]!wallScanTrans(B65,G56,H56,I56,L56)+J56</f>
        <v>159.07982558885621</v>
      </c>
      <c r="G65">
        <f t="shared" si="0"/>
        <v>9.428078167967216E-2</v>
      </c>
    </row>
    <row r="66" spans="1:7">
      <c r="A66">
        <v>8</v>
      </c>
      <c r="B66">
        <v>-75.984999999999999</v>
      </c>
      <c r="C66">
        <v>51</v>
      </c>
      <c r="D66">
        <v>10000</v>
      </c>
      <c r="E66">
        <v>156</v>
      </c>
      <c r="F66">
        <f>[1]!wallScanTrans(B66,G56,H56,I56,L56)+J56</f>
        <v>159.07982558885621</v>
      </c>
      <c r="G66">
        <f t="shared" si="0"/>
        <v>6.0803369601112163E-2</v>
      </c>
    </row>
    <row r="67" spans="1:7">
      <c r="A67">
        <v>9</v>
      </c>
      <c r="B67">
        <v>-76.040000000000006</v>
      </c>
      <c r="C67">
        <v>50</v>
      </c>
      <c r="D67">
        <v>10000</v>
      </c>
      <c r="E67">
        <v>159</v>
      </c>
      <c r="F67">
        <f>[1]!wallScanTrans(B67,G56,H56,I56,L56)+J56</f>
        <v>159.07982558885621</v>
      </c>
      <c r="G67">
        <f t="shared" si="0"/>
        <v>4.0076255573840351E-5</v>
      </c>
    </row>
    <row r="68" spans="1:7">
      <c r="A68">
        <v>10</v>
      </c>
      <c r="B68">
        <v>-76.11</v>
      </c>
      <c r="C68">
        <v>50</v>
      </c>
      <c r="D68">
        <v>10000</v>
      </c>
      <c r="E68">
        <v>157</v>
      </c>
      <c r="F68">
        <f>[1]!wallScanTrans(B68,G56,H56,I56,L56)+J56</f>
        <v>159.07982558885621</v>
      </c>
      <c r="G68">
        <f t="shared" si="0"/>
        <v>2.7552066751981397E-2</v>
      </c>
    </row>
    <row r="69" spans="1:7">
      <c r="A69">
        <v>11</v>
      </c>
      <c r="B69">
        <v>-76.180000000000007</v>
      </c>
      <c r="C69">
        <v>51</v>
      </c>
      <c r="D69">
        <v>10000</v>
      </c>
      <c r="E69">
        <v>148</v>
      </c>
      <c r="F69">
        <f>[1]!wallScanTrans(B69,G56,H56,I56,L56)+J56</f>
        <v>159.07982558885621</v>
      </c>
      <c r="G69">
        <f t="shared" si="0"/>
        <v>0.82947658837481664</v>
      </c>
    </row>
    <row r="70" spans="1:7">
      <c r="A70">
        <v>12</v>
      </c>
      <c r="B70">
        <v>-76.23</v>
      </c>
      <c r="C70">
        <v>51</v>
      </c>
      <c r="D70">
        <v>10000</v>
      </c>
      <c r="E70">
        <v>148</v>
      </c>
      <c r="F70">
        <f>[1]!wallScanTrans(B70,G56,H56,I56,L56)+J56</f>
        <v>159.02327091708804</v>
      </c>
      <c r="G70">
        <f t="shared" si="0"/>
        <v>0.82103041696972312</v>
      </c>
    </row>
    <row r="71" spans="1:7">
      <c r="A71">
        <v>13</v>
      </c>
      <c r="B71">
        <v>-76.3</v>
      </c>
      <c r="C71">
        <v>52</v>
      </c>
      <c r="D71">
        <v>10000</v>
      </c>
      <c r="E71">
        <v>171</v>
      </c>
      <c r="F71">
        <f>[1]!wallScanTrans(B71,G56,H56,I56,L56)+J56</f>
        <v>150.90085947888639</v>
      </c>
      <c r="G71">
        <f t="shared" si="0"/>
        <v>2.3624295303360885</v>
      </c>
    </row>
    <row r="72" spans="1:7">
      <c r="A72">
        <v>14</v>
      </c>
      <c r="B72">
        <v>-76.37</v>
      </c>
      <c r="C72">
        <v>51</v>
      </c>
      <c r="D72">
        <v>10000</v>
      </c>
      <c r="E72">
        <v>113</v>
      </c>
      <c r="F72">
        <f>[1]!wallScanTrans(B72,G56,H56,I56,L56)+J56</f>
        <v>129.02787333052777</v>
      </c>
      <c r="G72">
        <f t="shared" si="0"/>
        <v>2.2733869336233923</v>
      </c>
    </row>
    <row r="73" spans="1:7">
      <c r="A73">
        <v>15</v>
      </c>
      <c r="B73">
        <v>-76.44</v>
      </c>
      <c r="C73">
        <v>51</v>
      </c>
      <c r="D73">
        <v>10000</v>
      </c>
      <c r="E73">
        <v>101</v>
      </c>
      <c r="F73">
        <f>[1]!wallScanTrans(B73,G56,H56,I56,L56)+J56</f>
        <v>94.527996329927362</v>
      </c>
      <c r="G73">
        <f t="shared" si="0"/>
        <v>0.41472110401419504</v>
      </c>
    </row>
    <row r="74" spans="1:7">
      <c r="A74">
        <v>16</v>
      </c>
      <c r="B74">
        <v>-76.495000000000005</v>
      </c>
      <c r="C74">
        <v>51</v>
      </c>
      <c r="D74">
        <v>10000</v>
      </c>
      <c r="E74">
        <v>75</v>
      </c>
      <c r="F74">
        <f>[1]!wallScanTrans(B74,G56,H56,I56,L56)+J56</f>
        <v>71.557475097782955</v>
      </c>
      <c r="G74">
        <f t="shared" si="0"/>
        <v>0.15801303603179298</v>
      </c>
    </row>
    <row r="75" spans="1:7">
      <c r="A75">
        <v>17</v>
      </c>
      <c r="B75">
        <v>-76.569999999999993</v>
      </c>
      <c r="C75">
        <v>51</v>
      </c>
      <c r="D75">
        <v>10000</v>
      </c>
      <c r="E75">
        <v>49</v>
      </c>
      <c r="F75">
        <f>[1]!wallScanTrans(B75,G56,H56,I56,L56)+J56</f>
        <v>53.914455770690417</v>
      </c>
      <c r="G75">
        <f t="shared" si="0"/>
        <v>0.4928954188178028</v>
      </c>
    </row>
    <row r="76" spans="1:7">
      <c r="A76">
        <v>18</v>
      </c>
      <c r="B76">
        <v>-76.635000000000005</v>
      </c>
      <c r="C76">
        <v>51</v>
      </c>
      <c r="D76">
        <v>10000</v>
      </c>
      <c r="E76">
        <v>47</v>
      </c>
      <c r="F76">
        <f>[1]!wallScanTrans(B76,G56,H56,I56,L56)+J56</f>
        <v>50.90301854653304</v>
      </c>
      <c r="G76">
        <f t="shared" si="0"/>
        <v>0.32411816541661465</v>
      </c>
    </row>
    <row r="77" spans="1:7">
      <c r="A77">
        <v>19</v>
      </c>
      <c r="B77">
        <v>-76.69</v>
      </c>
      <c r="C77">
        <v>51</v>
      </c>
      <c r="D77">
        <v>10000</v>
      </c>
      <c r="E77">
        <v>57</v>
      </c>
      <c r="F77">
        <f>[1]!wallScanTrans(B77,G56,H56,I56,L56)+J56</f>
        <v>50.90301854653304</v>
      </c>
      <c r="G77">
        <f t="shared" si="0"/>
        <v>0.65216110252491366</v>
      </c>
    </row>
    <row r="78" spans="1:7">
      <c r="A78">
        <v>20</v>
      </c>
      <c r="B78">
        <v>-76.765000000000001</v>
      </c>
      <c r="C78">
        <v>51</v>
      </c>
      <c r="D78">
        <v>10000</v>
      </c>
      <c r="E78">
        <v>50</v>
      </c>
      <c r="F78">
        <f>[1]!wallScanTrans(B78,G56,H56,I56,L56)+J56</f>
        <v>50.90301854653304</v>
      </c>
      <c r="G78">
        <f t="shared" si="0"/>
        <v>1.6308849907652901E-2</v>
      </c>
    </row>
    <row r="79" spans="1:7">
      <c r="A79">
        <v>21</v>
      </c>
      <c r="B79">
        <v>-76.83</v>
      </c>
      <c r="C79">
        <v>50</v>
      </c>
      <c r="D79">
        <v>10000</v>
      </c>
      <c r="E79">
        <v>53</v>
      </c>
      <c r="F79">
        <f>[1]!wallScanTrans(B79,G56,H56,I56,L56)+J56</f>
        <v>50.90301854653304</v>
      </c>
      <c r="G79">
        <f t="shared" si="0"/>
        <v>8.2968513512913247E-2</v>
      </c>
    </row>
    <row r="80" spans="1:7">
      <c r="A80">
        <v>22</v>
      </c>
      <c r="B80">
        <v>-76.89</v>
      </c>
      <c r="C80">
        <v>51</v>
      </c>
      <c r="D80">
        <v>10000</v>
      </c>
      <c r="E80">
        <v>58</v>
      </c>
      <c r="F80">
        <f>[1]!wallScanTrans(B80,G56,H56,I56,L56)+J56</f>
        <v>50.90301854653304</v>
      </c>
      <c r="G80">
        <f t="shared" si="0"/>
        <v>0.86839906466989658</v>
      </c>
    </row>
    <row r="81" spans="1:7">
      <c r="A81">
        <v>23</v>
      </c>
      <c r="B81">
        <v>-76.95</v>
      </c>
      <c r="C81">
        <v>51</v>
      </c>
      <c r="D81">
        <v>10000</v>
      </c>
      <c r="E81">
        <v>38</v>
      </c>
      <c r="F81">
        <f>[1]!wallScanTrans(B81,G56,H56,I56,L56)+J56</f>
        <v>50.90301854653304</v>
      </c>
      <c r="G81">
        <f t="shared" si="0"/>
        <v>4.3812602003204111</v>
      </c>
    </row>
    <row r="82" spans="1:7">
      <c r="A82">
        <v>24</v>
      </c>
      <c r="B82">
        <v>-77.025000000000006</v>
      </c>
      <c r="C82">
        <v>50</v>
      </c>
      <c r="D82">
        <v>10000</v>
      </c>
      <c r="E82">
        <v>52</v>
      </c>
      <c r="F82">
        <f>[1]!wallScanTrans(B82,G56,H56,I56,L56)+J56</f>
        <v>50.90301854653304</v>
      </c>
      <c r="G82">
        <f t="shared" si="0"/>
        <v>2.3141698254816982E-2</v>
      </c>
    </row>
    <row r="83" spans="1:7">
      <c r="A83">
        <v>25</v>
      </c>
      <c r="B83">
        <v>-77.08</v>
      </c>
      <c r="C83">
        <v>50</v>
      </c>
      <c r="D83">
        <v>10000</v>
      </c>
      <c r="E83">
        <v>57</v>
      </c>
      <c r="F83">
        <f>[1]!wallScanTrans(B83,G56,H56,I56,L56)+J56</f>
        <v>50.90301854653304</v>
      </c>
      <c r="G83">
        <f t="shared" si="0"/>
        <v>0.65216110252491366</v>
      </c>
    </row>
    <row r="84" spans="1:7">
      <c r="A84">
        <v>26</v>
      </c>
      <c r="B84">
        <v>-77.144999999999996</v>
      </c>
      <c r="C84">
        <v>50</v>
      </c>
      <c r="D84">
        <v>10000</v>
      </c>
      <c r="E84">
        <v>59</v>
      </c>
      <c r="F84">
        <f>[1]!wallScanTrans(B84,G56,H56,I56,L56)+J56</f>
        <v>50.90301854653304</v>
      </c>
      <c r="G84">
        <f t="shared" si="0"/>
        <v>1.1112052314879308</v>
      </c>
    </row>
    <row r="85" spans="1:7">
      <c r="A85">
        <v>27</v>
      </c>
      <c r="B85">
        <v>-77.224999999999994</v>
      </c>
      <c r="C85">
        <v>50</v>
      </c>
      <c r="D85">
        <v>10000</v>
      </c>
      <c r="E85">
        <v>48</v>
      </c>
      <c r="F85">
        <f>[1]!wallScanTrans(B85,G56,H56,I56,L56)+J56</f>
        <v>50.90301854653304</v>
      </c>
      <c r="G85">
        <f t="shared" si="0"/>
        <v>0.17557326419822514</v>
      </c>
    </row>
    <row r="86" spans="1:7">
      <c r="A86">
        <v>28</v>
      </c>
      <c r="B86">
        <v>-77.284999999999997</v>
      </c>
      <c r="C86">
        <v>50</v>
      </c>
      <c r="D86">
        <v>10000</v>
      </c>
      <c r="E86">
        <v>52</v>
      </c>
      <c r="F86">
        <f>[1]!wallScanTrans(B86,G56,H56,I56,L56)+J56</f>
        <v>50.90301854653304</v>
      </c>
      <c r="G86">
        <f t="shared" si="0"/>
        <v>2.3141698254816982E-2</v>
      </c>
    </row>
    <row r="87" spans="1:7">
      <c r="A87">
        <v>29</v>
      </c>
      <c r="B87">
        <v>-77.349999999999994</v>
      </c>
      <c r="C87">
        <v>50</v>
      </c>
      <c r="D87">
        <v>10000</v>
      </c>
      <c r="E87">
        <v>55</v>
      </c>
      <c r="F87">
        <f>[1]!wallScanTrans(B87,G56,H56,I56,L56)+J56</f>
        <v>50.90301854653304</v>
      </c>
      <c r="G87">
        <f t="shared" si="0"/>
        <v>0.30518649145549526</v>
      </c>
    </row>
    <row r="88" spans="1:7">
      <c r="A88">
        <v>30</v>
      </c>
      <c r="B88">
        <v>-77.415000000000006</v>
      </c>
      <c r="C88">
        <v>50</v>
      </c>
      <c r="D88">
        <v>10000</v>
      </c>
      <c r="E88">
        <v>40</v>
      </c>
      <c r="F88">
        <f>[1]!wallScanTrans(B88,G56,H56,I56,L56)+J56</f>
        <v>50.90301854653304</v>
      </c>
      <c r="G88">
        <f t="shared" si="0"/>
        <v>2.9718953356510864</v>
      </c>
    </row>
    <row r="89" spans="1:7">
      <c r="A89">
        <v>31</v>
      </c>
      <c r="B89">
        <v>-77.474999999999994</v>
      </c>
      <c r="C89">
        <v>52</v>
      </c>
      <c r="D89">
        <v>10000</v>
      </c>
      <c r="E89">
        <v>59</v>
      </c>
      <c r="F89">
        <f>[1]!wallScanTrans(B89,G56,H56,I56,L56)+J56</f>
        <v>50.90301854653304</v>
      </c>
      <c r="G89">
        <f t="shared" si="0"/>
        <v>1.1112052314879308</v>
      </c>
    </row>
    <row r="90" spans="1:7">
      <c r="A90">
        <v>32</v>
      </c>
      <c r="B90">
        <v>-77.534999999999997</v>
      </c>
      <c r="C90">
        <v>51</v>
      </c>
      <c r="D90">
        <v>10000</v>
      </c>
      <c r="E90">
        <v>51</v>
      </c>
      <c r="F90">
        <f>[1]!wallScanTrans(B90,G56,H56,I56,L56)+J56</f>
        <v>50.90301854653304</v>
      </c>
      <c r="G90">
        <f t="shared" si="0"/>
        <v>1.8441965326596149E-4</v>
      </c>
    </row>
    <row r="91" spans="1:7">
      <c r="A91">
        <v>33</v>
      </c>
      <c r="B91">
        <v>-77.61</v>
      </c>
      <c r="C91">
        <v>51</v>
      </c>
      <c r="D91">
        <v>10000</v>
      </c>
      <c r="E91">
        <v>54</v>
      </c>
      <c r="F91">
        <f>[1]!wallScanTrans(B91,G56,H56,I56,L56)+J56</f>
        <v>50.90301854653304</v>
      </c>
      <c r="G91">
        <f t="shared" si="0"/>
        <v>0.17761655783552446</v>
      </c>
    </row>
    <row r="92" spans="1:7">
      <c r="A92" t="s">
        <v>0</v>
      </c>
    </row>
    <row r="93" spans="1:7">
      <c r="A93" t="s">
        <v>0</v>
      </c>
    </row>
    <row r="94" spans="1:7">
      <c r="A94" t="s">
        <v>0</v>
      </c>
    </row>
    <row r="95" spans="1:7">
      <c r="A95" t="s">
        <v>0</v>
      </c>
    </row>
    <row r="96" spans="1:7">
      <c r="A96" t="s">
        <v>16</v>
      </c>
    </row>
    <row r="97" spans="1:12">
      <c r="A97" t="s">
        <v>2</v>
      </c>
    </row>
    <row r="98" spans="1:12">
      <c r="A98" t="s">
        <v>15</v>
      </c>
    </row>
    <row r="99" spans="1:12">
      <c r="A99" t="s">
        <v>4</v>
      </c>
    </row>
    <row r="100" spans="1:12">
      <c r="A100" t="s">
        <v>5</v>
      </c>
    </row>
    <row r="101" spans="1:12">
      <c r="A101" t="s">
        <v>6</v>
      </c>
    </row>
    <row r="102" spans="1:12">
      <c r="A102" t="s">
        <v>7</v>
      </c>
    </row>
    <row r="103" spans="1:12">
      <c r="A103" t="s">
        <v>17</v>
      </c>
    </row>
    <row r="104" spans="1:12">
      <c r="A104" t="s">
        <v>9</v>
      </c>
    </row>
    <row r="105" spans="1:12">
      <c r="A105" t="s">
        <v>10</v>
      </c>
      <c r="G105" t="s">
        <v>81</v>
      </c>
      <c r="H105" t="s">
        <v>82</v>
      </c>
      <c r="I105" t="s">
        <v>83</v>
      </c>
      <c r="J105" t="s">
        <v>84</v>
      </c>
      <c r="L105" t="s">
        <v>42</v>
      </c>
    </row>
    <row r="106" spans="1:12">
      <c r="A106" t="s">
        <v>11</v>
      </c>
      <c r="G106">
        <v>119.68076638594786</v>
      </c>
      <c r="H106">
        <v>-76.183039986855746</v>
      </c>
      <c r="I106">
        <v>0.31463076017633851</v>
      </c>
      <c r="J106">
        <v>50.427485862914075</v>
      </c>
      <c r="L106">
        <v>90</v>
      </c>
    </row>
    <row r="107" spans="1:12">
      <c r="A107" t="s">
        <v>0</v>
      </c>
    </row>
    <row r="108" spans="1:12">
      <c r="A108" t="s">
        <v>63</v>
      </c>
      <c r="B108" t="s">
        <v>55</v>
      </c>
      <c r="C108" t="s">
        <v>45</v>
      </c>
      <c r="D108" t="s">
        <v>62</v>
      </c>
      <c r="E108" t="s">
        <v>61</v>
      </c>
      <c r="F108" t="s">
        <v>85</v>
      </c>
      <c r="G108" t="s">
        <v>86</v>
      </c>
      <c r="H108" t="s">
        <v>87</v>
      </c>
    </row>
    <row r="109" spans="1:12">
      <c r="A109">
        <v>1</v>
      </c>
      <c r="B109">
        <v>-75.305000000000007</v>
      </c>
      <c r="C109">
        <v>51</v>
      </c>
      <c r="D109">
        <v>10000</v>
      </c>
      <c r="E109">
        <v>175</v>
      </c>
      <c r="F109">
        <f>[1]!wallScanTrans(B109,G106,H106,I106,L106)+J106</f>
        <v>170.10825224886193</v>
      </c>
      <c r="G109">
        <f>(F109-E109)^2/E109</f>
        <v>0.13673826320436777</v>
      </c>
      <c r="H109">
        <f>SUM(G109:G141)/(COUNT(G109:G141)-4)</f>
        <v>0.85283360887349324</v>
      </c>
    </row>
    <row r="110" spans="1:12">
      <c r="A110">
        <v>2</v>
      </c>
      <c r="B110">
        <v>-75.38</v>
      </c>
      <c r="C110">
        <v>51</v>
      </c>
      <c r="D110">
        <v>10000</v>
      </c>
      <c r="E110">
        <v>177</v>
      </c>
      <c r="F110">
        <f>[1]!wallScanTrans(B110,G106,H106,I106,L106)+J106</f>
        <v>170.10825224886193</v>
      </c>
      <c r="G110">
        <f t="shared" ref="G110:G141" si="1">(F110-E110)^2/E110</f>
        <v>0.26834003991704314</v>
      </c>
    </row>
    <row r="111" spans="1:12">
      <c r="A111">
        <v>3</v>
      </c>
      <c r="B111">
        <v>-75.444999999999993</v>
      </c>
      <c r="C111">
        <v>51</v>
      </c>
      <c r="D111">
        <v>10000</v>
      </c>
      <c r="E111">
        <v>175</v>
      </c>
      <c r="F111">
        <f>[1]!wallScanTrans(B111,G106,H106,I106,L106)+J106</f>
        <v>170.10825224886193</v>
      </c>
      <c r="G111">
        <f t="shared" si="1"/>
        <v>0.13673826320436777</v>
      </c>
    </row>
    <row r="112" spans="1:12">
      <c r="A112">
        <v>4</v>
      </c>
      <c r="B112">
        <v>-75.515000000000001</v>
      </c>
      <c r="C112">
        <v>51</v>
      </c>
      <c r="D112">
        <v>10000</v>
      </c>
      <c r="E112">
        <v>169</v>
      </c>
      <c r="F112">
        <f>[1]!wallScanTrans(B112,G106,H106,I106,L106)+J106</f>
        <v>170.10825224886193</v>
      </c>
      <c r="G112">
        <f t="shared" si="1"/>
        <v>7.2675919947190895E-3</v>
      </c>
    </row>
    <row r="113" spans="1:7">
      <c r="A113">
        <v>5</v>
      </c>
      <c r="B113">
        <v>-75.575000000000003</v>
      </c>
      <c r="C113">
        <v>50</v>
      </c>
      <c r="D113">
        <v>10000</v>
      </c>
      <c r="E113">
        <v>142</v>
      </c>
      <c r="F113">
        <f>[1]!wallScanTrans(B113,G106,H106,I106,L106)+J106</f>
        <v>170.10825224886193</v>
      </c>
      <c r="G113">
        <f t="shared" si="1"/>
        <v>5.5639003132792375</v>
      </c>
    </row>
    <row r="114" spans="1:7">
      <c r="A114">
        <v>6</v>
      </c>
      <c r="B114">
        <v>-75.635000000000005</v>
      </c>
      <c r="C114">
        <v>50</v>
      </c>
      <c r="D114">
        <v>10000</v>
      </c>
      <c r="E114">
        <v>161</v>
      </c>
      <c r="F114">
        <f>[1]!wallScanTrans(B114,G106,H106,I106,L106)+J106</f>
        <v>170.10825224886193</v>
      </c>
      <c r="G114">
        <f t="shared" si="1"/>
        <v>0.51528111198073545</v>
      </c>
    </row>
    <row r="115" spans="1:7">
      <c r="A115">
        <v>7</v>
      </c>
      <c r="B115">
        <v>-75.704999999999998</v>
      </c>
      <c r="C115">
        <v>50</v>
      </c>
      <c r="D115">
        <v>10000</v>
      </c>
      <c r="E115">
        <v>197</v>
      </c>
      <c r="F115">
        <f>[1]!wallScanTrans(B115,G106,H106,I106,L106)+J106</f>
        <v>170.10825224886193</v>
      </c>
      <c r="G115">
        <f t="shared" si="1"/>
        <v>3.670893893963652</v>
      </c>
    </row>
    <row r="116" spans="1:7">
      <c r="A116">
        <v>8</v>
      </c>
      <c r="B116">
        <v>-75.775000000000006</v>
      </c>
      <c r="C116">
        <v>50</v>
      </c>
      <c r="D116">
        <v>10000</v>
      </c>
      <c r="E116">
        <v>177</v>
      </c>
      <c r="F116">
        <f>[1]!wallScanTrans(B116,G106,H106,I106,L106)+J106</f>
        <v>170.10825224886193</v>
      </c>
      <c r="G116">
        <f t="shared" si="1"/>
        <v>0.26834003991704314</v>
      </c>
    </row>
    <row r="117" spans="1:7">
      <c r="A117">
        <v>9</v>
      </c>
      <c r="B117">
        <v>-75.84</v>
      </c>
      <c r="C117">
        <v>51</v>
      </c>
      <c r="D117">
        <v>10000</v>
      </c>
      <c r="E117">
        <v>183</v>
      </c>
      <c r="F117">
        <f>[1]!wallScanTrans(B117,G106,H106,I106,L106)+J106</f>
        <v>170.10825224886193</v>
      </c>
      <c r="G117">
        <f t="shared" si="1"/>
        <v>0.90818120261734137</v>
      </c>
    </row>
    <row r="118" spans="1:7">
      <c r="A118">
        <v>10</v>
      </c>
      <c r="B118">
        <v>-75.900000000000006</v>
      </c>
      <c r="C118">
        <v>50</v>
      </c>
      <c r="D118">
        <v>10000</v>
      </c>
      <c r="E118">
        <v>159</v>
      </c>
      <c r="F118">
        <f>[1]!wallScanTrans(B118,G106,H106,I106,L106)+J106</f>
        <v>170.10825224886193</v>
      </c>
      <c r="G118">
        <f t="shared" si="1"/>
        <v>0.7760582894612964</v>
      </c>
    </row>
    <row r="119" spans="1:7">
      <c r="A119">
        <v>11</v>
      </c>
      <c r="B119">
        <v>-75.959999999999994</v>
      </c>
      <c r="C119">
        <v>50</v>
      </c>
      <c r="D119">
        <v>10000</v>
      </c>
      <c r="E119">
        <v>168</v>
      </c>
      <c r="F119">
        <f>[1]!wallScanTrans(B119,G106,H106,I106,L106)+J106</f>
        <v>170.10825224886193</v>
      </c>
      <c r="G119">
        <f t="shared" si="1"/>
        <v>2.6456711576377301E-2</v>
      </c>
    </row>
    <row r="120" spans="1:7">
      <c r="A120">
        <v>12</v>
      </c>
      <c r="B120">
        <v>-76.03</v>
      </c>
      <c r="C120">
        <v>51</v>
      </c>
      <c r="D120">
        <v>10000</v>
      </c>
      <c r="E120">
        <v>157</v>
      </c>
      <c r="F120">
        <f>[1]!wallScanTrans(B120,G106,H106,I106,L106)+J106</f>
        <v>164.27902654419847</v>
      </c>
      <c r="G120">
        <f t="shared" si="1"/>
        <v>0.33747915561239467</v>
      </c>
    </row>
    <row r="121" spans="1:7">
      <c r="A121">
        <v>13</v>
      </c>
      <c r="B121">
        <v>-76.09</v>
      </c>
      <c r="C121">
        <v>51</v>
      </c>
      <c r="D121">
        <v>10000</v>
      </c>
      <c r="E121">
        <v>163</v>
      </c>
      <c r="F121">
        <f>[1]!wallScanTrans(B121,G106,H106,I106,L106)+J106</f>
        <v>149.85276851938028</v>
      </c>
      <c r="G121">
        <f t="shared" si="1"/>
        <v>1.0604275803987626</v>
      </c>
    </row>
    <row r="122" spans="1:7">
      <c r="A122">
        <v>14</v>
      </c>
      <c r="B122">
        <v>-76.16</v>
      </c>
      <c r="C122">
        <v>50</v>
      </c>
      <c r="D122">
        <v>10000</v>
      </c>
      <c r="E122">
        <v>123</v>
      </c>
      <c r="F122">
        <f>[1]!wallScanTrans(B122,G106,H106,I106,L106)+J106</f>
        <v>122.02034304597515</v>
      </c>
      <c r="G122">
        <f t="shared" si="1"/>
        <v>7.8026646143840748E-3</v>
      </c>
    </row>
    <row r="123" spans="1:7">
      <c r="A123">
        <v>15</v>
      </c>
      <c r="B123">
        <v>-76.23</v>
      </c>
      <c r="C123">
        <v>50</v>
      </c>
      <c r="D123">
        <v>10000</v>
      </c>
      <c r="E123">
        <v>82</v>
      </c>
      <c r="F123">
        <f>[1]!wallScanTrans(B123,G106,H106,I106,L106)+J106</f>
        <v>87.672059285408579</v>
      </c>
      <c r="G123">
        <f t="shared" si="1"/>
        <v>0.39234459191694732</v>
      </c>
    </row>
    <row r="124" spans="1:7">
      <c r="A124">
        <v>16</v>
      </c>
      <c r="B124">
        <v>-76.284999999999997</v>
      </c>
      <c r="C124">
        <v>50</v>
      </c>
      <c r="D124">
        <v>10000</v>
      </c>
      <c r="E124">
        <v>64</v>
      </c>
      <c r="F124">
        <f>[1]!wallScanTrans(B124,G106,H106,I106,L106)+J106</f>
        <v>67.987402668302877</v>
      </c>
      <c r="G124">
        <f t="shared" si="1"/>
        <v>0.24842781311232667</v>
      </c>
    </row>
    <row r="125" spans="1:7">
      <c r="A125">
        <v>17</v>
      </c>
      <c r="B125">
        <v>-76.355000000000004</v>
      </c>
      <c r="C125">
        <v>52</v>
      </c>
      <c r="D125">
        <v>10000</v>
      </c>
      <c r="E125">
        <v>68</v>
      </c>
      <c r="F125">
        <f>[1]!wallScanTrans(B125,G106,H106,I106,L106)+J106</f>
        <v>53.512848636590974</v>
      </c>
      <c r="G125">
        <f t="shared" si="1"/>
        <v>3.0864346268577059</v>
      </c>
    </row>
    <row r="126" spans="1:7">
      <c r="A126">
        <v>18</v>
      </c>
      <c r="B126">
        <v>-76.424999999999997</v>
      </c>
      <c r="C126">
        <v>50</v>
      </c>
      <c r="D126">
        <v>10000</v>
      </c>
      <c r="E126">
        <v>56</v>
      </c>
      <c r="F126">
        <f>[1]!wallScanTrans(B126,G106,H106,I106,L106)+J106</f>
        <v>50.427485862914075</v>
      </c>
      <c r="G126">
        <f t="shared" si="1"/>
        <v>0.55451631800040158</v>
      </c>
    </row>
    <row r="127" spans="1:7">
      <c r="A127">
        <v>19</v>
      </c>
      <c r="B127">
        <v>-76.48</v>
      </c>
      <c r="C127">
        <v>49</v>
      </c>
      <c r="D127">
        <v>10000</v>
      </c>
      <c r="E127">
        <v>48</v>
      </c>
      <c r="F127">
        <f>[1]!wallScanTrans(B127,G106,H106,I106,L106)+J106</f>
        <v>50.427485862914075</v>
      </c>
      <c r="G127">
        <f t="shared" si="1"/>
        <v>0.12276432530516025</v>
      </c>
    </row>
    <row r="128" spans="1:7">
      <c r="A128">
        <v>20</v>
      </c>
      <c r="B128">
        <v>-76.555000000000007</v>
      </c>
      <c r="C128">
        <v>52</v>
      </c>
      <c r="D128">
        <v>10000</v>
      </c>
      <c r="E128">
        <v>54</v>
      </c>
      <c r="F128">
        <f>[1]!wallScanTrans(B128,G106,H106,I106,L106)+J106</f>
        <v>50.427485862914075</v>
      </c>
      <c r="G128">
        <f t="shared" si="1"/>
        <v>0.23634920851257016</v>
      </c>
    </row>
    <row r="129" spans="1:7">
      <c r="A129">
        <v>21</v>
      </c>
      <c r="B129">
        <v>-76.62</v>
      </c>
      <c r="C129">
        <v>51</v>
      </c>
      <c r="D129">
        <v>10000</v>
      </c>
      <c r="E129">
        <v>53</v>
      </c>
      <c r="F129">
        <f>[1]!wallScanTrans(B129,G106,H106,I106,L106)+J106</f>
        <v>50.427485862914075</v>
      </c>
      <c r="G129">
        <f t="shared" si="1"/>
        <v>0.1248646978397536</v>
      </c>
    </row>
    <row r="130" spans="1:7">
      <c r="A130">
        <v>22</v>
      </c>
      <c r="B130">
        <v>-76.674999999999997</v>
      </c>
      <c r="C130">
        <v>50</v>
      </c>
      <c r="D130">
        <v>10000</v>
      </c>
      <c r="E130">
        <v>49</v>
      </c>
      <c r="F130">
        <f>[1]!wallScanTrans(B130,G106,H106,I106,L106)+J106</f>
        <v>50.427485862914075</v>
      </c>
      <c r="G130">
        <f t="shared" si="1"/>
        <v>4.1586038547337591E-2</v>
      </c>
    </row>
    <row r="131" spans="1:7">
      <c r="A131">
        <v>23</v>
      </c>
      <c r="B131">
        <v>-76.75</v>
      </c>
      <c r="C131">
        <v>50</v>
      </c>
      <c r="D131">
        <v>10000</v>
      </c>
      <c r="E131">
        <v>55</v>
      </c>
      <c r="F131">
        <f>[1]!wallScanTrans(B131,G106,H106,I106,L106)+J106</f>
        <v>50.427485862914075</v>
      </c>
      <c r="G131">
        <f t="shared" si="1"/>
        <v>0.3801433733427389</v>
      </c>
    </row>
    <row r="132" spans="1:7">
      <c r="A132">
        <v>24</v>
      </c>
      <c r="B132">
        <v>-76.814999999999998</v>
      </c>
      <c r="C132">
        <v>51</v>
      </c>
      <c r="D132">
        <v>10000</v>
      </c>
      <c r="E132">
        <v>47</v>
      </c>
      <c r="F132">
        <f>[1]!wallScanTrans(B132,G106,H106,I106,L106)+J106</f>
        <v>50.427485862914075</v>
      </c>
      <c r="G132">
        <f t="shared" si="1"/>
        <v>0.24995019873352856</v>
      </c>
    </row>
    <row r="133" spans="1:7">
      <c r="A133">
        <v>25</v>
      </c>
      <c r="B133">
        <v>-76.88</v>
      </c>
      <c r="C133">
        <v>51</v>
      </c>
      <c r="D133">
        <v>10000</v>
      </c>
      <c r="E133">
        <v>47</v>
      </c>
      <c r="F133">
        <f>[1]!wallScanTrans(B133,G106,H106,I106,L106)+J106</f>
        <v>50.427485862914075</v>
      </c>
      <c r="G133">
        <f t="shared" si="1"/>
        <v>0.24995019873352856</v>
      </c>
    </row>
    <row r="134" spans="1:7">
      <c r="A134">
        <v>26</v>
      </c>
      <c r="B134">
        <v>-76.944999999999993</v>
      </c>
      <c r="C134">
        <v>50</v>
      </c>
      <c r="D134">
        <v>10000</v>
      </c>
      <c r="E134">
        <v>48</v>
      </c>
      <c r="F134">
        <f>[1]!wallScanTrans(B134,G106,H106,I106,L106)+J106</f>
        <v>50.427485862914075</v>
      </c>
      <c r="G134">
        <f t="shared" si="1"/>
        <v>0.12276432530516025</v>
      </c>
    </row>
    <row r="135" spans="1:7">
      <c r="A135">
        <v>27</v>
      </c>
      <c r="B135">
        <v>-77.010000000000005</v>
      </c>
      <c r="C135">
        <v>51</v>
      </c>
      <c r="D135">
        <v>10000</v>
      </c>
      <c r="E135">
        <v>49</v>
      </c>
      <c r="F135">
        <f>[1]!wallScanTrans(B135,G106,H106,I106,L106)+J106</f>
        <v>50.427485862914075</v>
      </c>
      <c r="G135">
        <f t="shared" si="1"/>
        <v>4.1586038547337591E-2</v>
      </c>
    </row>
    <row r="136" spans="1:7">
      <c r="A136">
        <v>28</v>
      </c>
      <c r="B136">
        <v>-77.064999999999998</v>
      </c>
      <c r="C136">
        <v>50</v>
      </c>
      <c r="D136">
        <v>10000</v>
      </c>
      <c r="E136">
        <v>44</v>
      </c>
      <c r="F136">
        <f>[1]!wallScanTrans(B136,G106,H106,I106,L106)+J106</f>
        <v>50.427485862914075</v>
      </c>
      <c r="G136">
        <f t="shared" si="1"/>
        <v>0.93892214813546115</v>
      </c>
    </row>
    <row r="137" spans="1:7">
      <c r="A137">
        <v>29</v>
      </c>
      <c r="B137">
        <v>-77.14</v>
      </c>
      <c r="C137">
        <v>50</v>
      </c>
      <c r="D137">
        <v>10000</v>
      </c>
      <c r="E137">
        <v>51</v>
      </c>
      <c r="F137">
        <f>[1]!wallScanTrans(B137,G106,H106,I106,L106)+J106</f>
        <v>50.427485862914075</v>
      </c>
      <c r="G137">
        <f t="shared" si="1"/>
        <v>6.4269105326125705E-3</v>
      </c>
    </row>
    <row r="138" spans="1:7">
      <c r="A138">
        <v>30</v>
      </c>
      <c r="B138">
        <v>-77.204999999999998</v>
      </c>
      <c r="C138">
        <v>51</v>
      </c>
      <c r="D138">
        <v>10000</v>
      </c>
      <c r="E138">
        <v>42</v>
      </c>
      <c r="F138">
        <f>[1]!wallScanTrans(B138,G106,H106,I106,L106)+J106</f>
        <v>50.427485862914075</v>
      </c>
      <c r="G138">
        <f t="shared" si="1"/>
        <v>1.6910123326099191</v>
      </c>
    </row>
    <row r="139" spans="1:7">
      <c r="A139">
        <v>31</v>
      </c>
      <c r="B139">
        <v>-77.260000000000005</v>
      </c>
      <c r="C139">
        <v>51</v>
      </c>
      <c r="D139">
        <v>10000</v>
      </c>
      <c r="E139">
        <v>63</v>
      </c>
      <c r="F139">
        <f>[1]!wallScanTrans(B139,G106,H106,I106,L106)+J106</f>
        <v>50.427485862914075</v>
      </c>
      <c r="G139">
        <f t="shared" si="1"/>
        <v>2.5090176464638958</v>
      </c>
    </row>
    <row r="140" spans="1:7">
      <c r="A140">
        <v>32</v>
      </c>
      <c r="B140">
        <v>-77.33</v>
      </c>
      <c r="C140">
        <v>50</v>
      </c>
      <c r="D140">
        <v>10000</v>
      </c>
      <c r="E140">
        <v>50</v>
      </c>
      <c r="F140">
        <f>[1]!wallScanTrans(B140,G106,H106,I106,L106)+J106</f>
        <v>50.427485862914075</v>
      </c>
      <c r="G140">
        <f t="shared" si="1"/>
        <v>3.6548832598278297E-3</v>
      </c>
    </row>
    <row r="141" spans="1:7">
      <c r="A141">
        <v>33</v>
      </c>
      <c r="B141">
        <v>-77.394999999999996</v>
      </c>
      <c r="C141">
        <v>51</v>
      </c>
      <c r="D141">
        <v>10000</v>
      </c>
      <c r="E141">
        <v>52</v>
      </c>
      <c r="F141">
        <f>[1]!wallScanTrans(B141,G106,H106,I106,L106)+J106</f>
        <v>50.427485862914075</v>
      </c>
      <c r="G141">
        <f t="shared" si="1"/>
        <v>4.7553859833367129E-2</v>
      </c>
    </row>
    <row r="142" spans="1:7">
      <c r="A142" t="s">
        <v>0</v>
      </c>
    </row>
    <row r="143" spans="1:7">
      <c r="A143" t="s">
        <v>0</v>
      </c>
    </row>
    <row r="144" spans="1:7">
      <c r="A144" t="s">
        <v>0</v>
      </c>
    </row>
    <row r="145" spans="1:12">
      <c r="A145" t="s">
        <v>0</v>
      </c>
    </row>
    <row r="146" spans="1:12">
      <c r="A146" t="s">
        <v>18</v>
      </c>
    </row>
    <row r="147" spans="1:12">
      <c r="A147" t="s">
        <v>2</v>
      </c>
    </row>
    <row r="148" spans="1:12">
      <c r="A148" t="s">
        <v>15</v>
      </c>
    </row>
    <row r="149" spans="1:12">
      <c r="A149" t="s">
        <v>4</v>
      </c>
    </row>
    <row r="150" spans="1:12">
      <c r="A150" t="s">
        <v>5</v>
      </c>
    </row>
    <row r="151" spans="1:12">
      <c r="A151" t="s">
        <v>6</v>
      </c>
    </row>
    <row r="152" spans="1:12">
      <c r="A152" t="s">
        <v>7</v>
      </c>
    </row>
    <row r="153" spans="1:12">
      <c r="A153" t="s">
        <v>19</v>
      </c>
    </row>
    <row r="154" spans="1:12">
      <c r="A154" t="s">
        <v>9</v>
      </c>
    </row>
    <row r="155" spans="1:12">
      <c r="A155" t="s">
        <v>10</v>
      </c>
      <c r="G155" t="s">
        <v>81</v>
      </c>
      <c r="H155" t="s">
        <v>82</v>
      </c>
      <c r="I155" t="s">
        <v>83</v>
      </c>
      <c r="J155" t="s">
        <v>84</v>
      </c>
      <c r="L155" t="s">
        <v>42</v>
      </c>
    </row>
    <row r="156" spans="1:12">
      <c r="A156" t="s">
        <v>11</v>
      </c>
      <c r="G156">
        <v>110.52526982064555</v>
      </c>
      <c r="H156">
        <v>-76.263526993301355</v>
      </c>
      <c r="I156">
        <v>0.38801028644294644</v>
      </c>
      <c r="J156">
        <v>51.443070732041853</v>
      </c>
      <c r="L156">
        <v>90</v>
      </c>
    </row>
    <row r="157" spans="1:12">
      <c r="A157" t="s">
        <v>0</v>
      </c>
    </row>
    <row r="158" spans="1:12">
      <c r="A158" t="s">
        <v>63</v>
      </c>
      <c r="B158" t="s">
        <v>55</v>
      </c>
      <c r="C158" t="s">
        <v>45</v>
      </c>
      <c r="D158" t="s">
        <v>62</v>
      </c>
      <c r="E158" t="s">
        <v>61</v>
      </c>
      <c r="F158" t="s">
        <v>85</v>
      </c>
      <c r="G158" t="s">
        <v>86</v>
      </c>
      <c r="H158" t="s">
        <v>87</v>
      </c>
    </row>
    <row r="159" spans="1:12">
      <c r="A159">
        <v>1</v>
      </c>
      <c r="B159">
        <v>-75.39</v>
      </c>
      <c r="C159">
        <v>50</v>
      </c>
      <c r="D159">
        <v>10000</v>
      </c>
      <c r="E159">
        <v>174</v>
      </c>
      <c r="F159">
        <f>[1]!wallScanTrans(B159,G156,H156,I156,L156)+J156</f>
        <v>161.96834055268741</v>
      </c>
      <c r="G159">
        <f>(F159-E159)^2/E159</f>
        <v>0.83195878767877207</v>
      </c>
      <c r="H159">
        <f>SUM(G159:G191)/(COUNT(G159:G191)-4)</f>
        <v>1.1526880863642583</v>
      </c>
    </row>
    <row r="160" spans="1:12">
      <c r="A160">
        <v>2</v>
      </c>
      <c r="B160">
        <v>-75.465000000000003</v>
      </c>
      <c r="C160">
        <v>50</v>
      </c>
      <c r="D160">
        <v>10000</v>
      </c>
      <c r="E160">
        <v>150</v>
      </c>
      <c r="F160">
        <f>[1]!wallScanTrans(B160,G156,H156,I156,L156)+J156</f>
        <v>161.96834055268741</v>
      </c>
      <c r="G160">
        <f t="shared" ref="G160:G191" si="2">(F160-E160)^2/E160</f>
        <v>0.95494117056734618</v>
      </c>
    </row>
    <row r="161" spans="1:7">
      <c r="A161">
        <v>3</v>
      </c>
      <c r="B161">
        <v>-75.534999999999997</v>
      </c>
      <c r="C161">
        <v>51</v>
      </c>
      <c r="D161">
        <v>10000</v>
      </c>
      <c r="E161">
        <v>140</v>
      </c>
      <c r="F161">
        <f>[1]!wallScanTrans(B161,G156,H156,I156,L156)+J156</f>
        <v>161.96834055268741</v>
      </c>
      <c r="G161">
        <f t="shared" si="2"/>
        <v>3.4471999045632149</v>
      </c>
    </row>
    <row r="162" spans="1:7">
      <c r="A162">
        <v>4</v>
      </c>
      <c r="B162">
        <v>-75.59</v>
      </c>
      <c r="C162">
        <v>51</v>
      </c>
      <c r="D162">
        <v>10000</v>
      </c>
      <c r="E162">
        <v>162</v>
      </c>
      <c r="F162">
        <f>[1]!wallScanTrans(B162,G156,H156,I156,L156)+J156</f>
        <v>161.96834055268741</v>
      </c>
      <c r="G162">
        <f t="shared" si="2"/>
        <v>6.1871642230788403E-6</v>
      </c>
    </row>
    <row r="163" spans="1:7">
      <c r="A163">
        <v>5</v>
      </c>
      <c r="B163">
        <v>-75.665000000000006</v>
      </c>
      <c r="C163">
        <v>51</v>
      </c>
      <c r="D163">
        <v>10000</v>
      </c>
      <c r="E163">
        <v>148</v>
      </c>
      <c r="F163">
        <f>[1]!wallScanTrans(B163,G156,H156,I156,L156)+J156</f>
        <v>161.96834055268741</v>
      </c>
      <c r="G163">
        <f t="shared" si="2"/>
        <v>1.3183414715935917</v>
      </c>
    </row>
    <row r="164" spans="1:7">
      <c r="A164">
        <v>6</v>
      </c>
      <c r="B164">
        <v>-75.72</v>
      </c>
      <c r="C164">
        <v>50</v>
      </c>
      <c r="D164">
        <v>10000</v>
      </c>
      <c r="E164">
        <v>157</v>
      </c>
      <c r="F164">
        <f>[1]!wallScanTrans(B164,G156,H156,I156,L156)+J156</f>
        <v>161.96834055268741</v>
      </c>
      <c r="G164">
        <f t="shared" si="2"/>
        <v>0.15722552769094408</v>
      </c>
    </row>
    <row r="165" spans="1:7">
      <c r="A165">
        <v>7</v>
      </c>
      <c r="B165">
        <v>-75.784999999999997</v>
      </c>
      <c r="C165">
        <v>50</v>
      </c>
      <c r="D165">
        <v>10000</v>
      </c>
      <c r="E165">
        <v>163</v>
      </c>
      <c r="F165">
        <f>[1]!wallScanTrans(B165,G156,H156,I156,L156)+J156</f>
        <v>161.96834055268741</v>
      </c>
      <c r="G165">
        <f t="shared" si="2"/>
        <v>6.5295780075418537E-3</v>
      </c>
    </row>
    <row r="166" spans="1:7">
      <c r="A166">
        <v>8</v>
      </c>
      <c r="B166">
        <v>-75.855000000000004</v>
      </c>
      <c r="C166">
        <v>50</v>
      </c>
      <c r="D166">
        <v>10000</v>
      </c>
      <c r="E166">
        <v>171</v>
      </c>
      <c r="F166">
        <f>[1]!wallScanTrans(B166,G156,H156,I156,L156)+J156</f>
        <v>161.96834055268741</v>
      </c>
      <c r="G166">
        <f t="shared" si="2"/>
        <v>0.47702264545164208</v>
      </c>
    </row>
    <row r="167" spans="1:7">
      <c r="A167">
        <v>9</v>
      </c>
      <c r="B167">
        <v>-75.924999999999997</v>
      </c>
      <c r="C167">
        <v>51</v>
      </c>
      <c r="D167">
        <v>10000</v>
      </c>
      <c r="E167">
        <v>192</v>
      </c>
      <c r="F167">
        <f>[1]!wallScanTrans(B167,G156,H156,I156,L156)+J156</f>
        <v>161.96834055268741</v>
      </c>
      <c r="G167">
        <f t="shared" si="2"/>
        <v>4.6973987977049978</v>
      </c>
    </row>
    <row r="168" spans="1:7">
      <c r="A168">
        <v>10</v>
      </c>
      <c r="B168">
        <v>-75.984999999999999</v>
      </c>
      <c r="C168">
        <v>52</v>
      </c>
      <c r="D168">
        <v>10000</v>
      </c>
      <c r="E168">
        <v>174</v>
      </c>
      <c r="F168">
        <f>[1]!wallScanTrans(B168,G156,H156,I156,L156)+J156</f>
        <v>161.96834055268741</v>
      </c>
      <c r="G168">
        <f t="shared" si="2"/>
        <v>0.83195878767877207</v>
      </c>
    </row>
    <row r="169" spans="1:7">
      <c r="A169">
        <v>11</v>
      </c>
      <c r="B169">
        <v>-76.055000000000007</v>
      </c>
      <c r="C169">
        <v>50</v>
      </c>
      <c r="D169">
        <v>10000</v>
      </c>
      <c r="E169">
        <v>162</v>
      </c>
      <c r="F169">
        <f>[1]!wallScanTrans(B169,G156,H156,I156,L156)+J156</f>
        <v>158.78616190212654</v>
      </c>
      <c r="G169">
        <f t="shared" si="2"/>
        <v>6.3757748884832835E-2</v>
      </c>
    </row>
    <row r="170" spans="1:7">
      <c r="A170">
        <v>12</v>
      </c>
      <c r="B170">
        <v>-76.114999999999995</v>
      </c>
      <c r="C170">
        <v>50</v>
      </c>
      <c r="D170">
        <v>10000</v>
      </c>
      <c r="E170">
        <v>153</v>
      </c>
      <c r="F170">
        <f>[1]!wallScanTrans(B170,G156,H156,I156,L156)+J156</f>
        <v>150.34323972975082</v>
      </c>
      <c r="G170">
        <f t="shared" si="2"/>
        <v>4.6133170807676434E-2</v>
      </c>
    </row>
    <row r="171" spans="1:7">
      <c r="A171">
        <v>13</v>
      </c>
      <c r="B171">
        <v>-76.185000000000002</v>
      </c>
      <c r="C171">
        <v>51</v>
      </c>
      <c r="D171">
        <v>10000</v>
      </c>
      <c r="E171">
        <v>126</v>
      </c>
      <c r="F171">
        <f>[1]!wallScanTrans(B171,G156,H156,I156,L156)+J156</f>
        <v>133.81254803987025</v>
      </c>
      <c r="G171">
        <f t="shared" si="2"/>
        <v>0.48441195932762299</v>
      </c>
    </row>
    <row r="172" spans="1:7">
      <c r="A172">
        <v>14</v>
      </c>
      <c r="B172">
        <v>-76.245000000000005</v>
      </c>
      <c r="C172">
        <v>51</v>
      </c>
      <c r="D172">
        <v>10000</v>
      </c>
      <c r="E172">
        <v>117</v>
      </c>
      <c r="F172">
        <f>[1]!wallScanTrans(B172,G156,H156,I156,L156)+J156</f>
        <v>113.91714160102539</v>
      </c>
      <c r="G172">
        <f t="shared" si="2"/>
        <v>8.123090519767763E-2</v>
      </c>
    </row>
    <row r="173" spans="1:7">
      <c r="A173">
        <v>15</v>
      </c>
      <c r="B173">
        <v>-76.314999999999998</v>
      </c>
      <c r="C173">
        <v>50</v>
      </c>
      <c r="D173">
        <v>10000</v>
      </c>
      <c r="E173">
        <v>88</v>
      </c>
      <c r="F173">
        <f>[1]!wallScanTrans(B173,G156,H156,I156,L156)+J156</f>
        <v>87.915348861439128</v>
      </c>
      <c r="G173">
        <f t="shared" si="2"/>
        <v>8.1429718859681521E-5</v>
      </c>
    </row>
    <row r="174" spans="1:7">
      <c r="A174">
        <v>16</v>
      </c>
      <c r="B174">
        <v>-76.375</v>
      </c>
      <c r="C174">
        <v>51</v>
      </c>
      <c r="D174">
        <v>10000</v>
      </c>
      <c r="E174">
        <v>76</v>
      </c>
      <c r="F174">
        <f>[1]!wallScanTrans(B174,G156,H156,I156,L156)+J156</f>
        <v>70.922355500096629</v>
      </c>
      <c r="G174">
        <f t="shared" si="2"/>
        <v>0.33924307457103897</v>
      </c>
    </row>
    <row r="175" spans="1:7">
      <c r="A175">
        <v>17</v>
      </c>
      <c r="B175">
        <v>-76.444999999999993</v>
      </c>
      <c r="C175">
        <v>49</v>
      </c>
      <c r="D175">
        <v>10000</v>
      </c>
      <c r="E175">
        <v>51</v>
      </c>
      <c r="F175">
        <f>[1]!wallScanTrans(B175,G156,H156,I156,L156)+J156</f>
        <v>57.777812400637636</v>
      </c>
      <c r="G175">
        <f t="shared" si="2"/>
        <v>0.90075962623994743</v>
      </c>
    </row>
    <row r="176" spans="1:7">
      <c r="A176">
        <v>18</v>
      </c>
      <c r="B176">
        <v>-76.515000000000001</v>
      </c>
      <c r="C176">
        <v>50</v>
      </c>
      <c r="D176">
        <v>10000</v>
      </c>
      <c r="E176">
        <v>60</v>
      </c>
      <c r="F176">
        <f>[1]!wallScanTrans(B176,G156,H156,I156,L156)+J156</f>
        <v>51.827778648059564</v>
      </c>
      <c r="G176">
        <f t="shared" si="2"/>
        <v>1.1130866970851863</v>
      </c>
    </row>
    <row r="177" spans="1:7">
      <c r="A177">
        <v>19</v>
      </c>
      <c r="B177">
        <v>-76.569999999999993</v>
      </c>
      <c r="C177">
        <v>51</v>
      </c>
      <c r="D177">
        <v>10000</v>
      </c>
      <c r="E177">
        <v>54</v>
      </c>
      <c r="F177">
        <f>[1]!wallScanTrans(B177,G156,H156,I156,L156)+J156</f>
        <v>51.443070732041853</v>
      </c>
      <c r="G177">
        <f t="shared" si="2"/>
        <v>0.12107198669149968</v>
      </c>
    </row>
    <row r="178" spans="1:7">
      <c r="A178">
        <v>20</v>
      </c>
      <c r="B178">
        <v>-76.64</v>
      </c>
      <c r="C178">
        <v>50</v>
      </c>
      <c r="D178">
        <v>10000</v>
      </c>
      <c r="E178">
        <v>51</v>
      </c>
      <c r="F178">
        <f>[1]!wallScanTrans(B178,G156,H156,I156,L156)+J156</f>
        <v>51.443070732041853</v>
      </c>
      <c r="G178">
        <f t="shared" si="2"/>
        <v>3.8492485018059588E-3</v>
      </c>
    </row>
    <row r="179" spans="1:7">
      <c r="A179">
        <v>21</v>
      </c>
      <c r="B179">
        <v>-76.704999999999998</v>
      </c>
      <c r="C179">
        <v>50</v>
      </c>
      <c r="D179">
        <v>10000</v>
      </c>
      <c r="E179">
        <v>57</v>
      </c>
      <c r="F179">
        <f>[1]!wallScanTrans(B179,G156,H156,I156,L156)+J156</f>
        <v>51.443070732041853</v>
      </c>
      <c r="G179">
        <f t="shared" si="2"/>
        <v>0.54174496296648877</v>
      </c>
    </row>
    <row r="180" spans="1:7">
      <c r="A180">
        <v>22</v>
      </c>
      <c r="B180">
        <v>-76.765000000000001</v>
      </c>
      <c r="C180">
        <v>51</v>
      </c>
      <c r="D180">
        <v>10000</v>
      </c>
      <c r="E180">
        <v>58</v>
      </c>
      <c r="F180">
        <f>[1]!wallScanTrans(B180,G156,H156,I156,L156)+J156</f>
        <v>51.443070732041853</v>
      </c>
      <c r="G180">
        <f t="shared" si="2"/>
        <v>0.74126416250010618</v>
      </c>
    </row>
    <row r="181" spans="1:7">
      <c r="A181">
        <v>23</v>
      </c>
      <c r="B181">
        <v>-76.83</v>
      </c>
      <c r="C181">
        <v>50</v>
      </c>
      <c r="D181">
        <v>10000</v>
      </c>
      <c r="E181">
        <v>44</v>
      </c>
      <c r="F181">
        <f>[1]!wallScanTrans(B181,G156,H156,I156,L156)+J156</f>
        <v>51.443070732041853</v>
      </c>
      <c r="G181">
        <f t="shared" si="2"/>
        <v>1.2590750436858649</v>
      </c>
    </row>
    <row r="182" spans="1:7">
      <c r="A182">
        <v>24</v>
      </c>
      <c r="B182">
        <v>-76.894999999999996</v>
      </c>
      <c r="C182">
        <v>51</v>
      </c>
      <c r="D182">
        <v>10000</v>
      </c>
      <c r="E182">
        <v>45</v>
      </c>
      <c r="F182">
        <f>[1]!wallScanTrans(B182,G156,H156,I156,L156)+J156</f>
        <v>51.443070732041853</v>
      </c>
      <c r="G182">
        <f t="shared" si="2"/>
        <v>0.92251467684654109</v>
      </c>
    </row>
    <row r="183" spans="1:7">
      <c r="A183">
        <v>25</v>
      </c>
      <c r="B183">
        <v>-76.97</v>
      </c>
      <c r="C183">
        <v>50</v>
      </c>
      <c r="D183">
        <v>10000</v>
      </c>
      <c r="E183">
        <v>60</v>
      </c>
      <c r="F183">
        <f>[1]!wallScanTrans(B183,G156,H156,I156,L156)+J156</f>
        <v>51.443070732041853</v>
      </c>
      <c r="G183">
        <f t="shared" si="2"/>
        <v>1.2203506416139791</v>
      </c>
    </row>
    <row r="184" spans="1:7">
      <c r="A184">
        <v>26</v>
      </c>
      <c r="B184">
        <v>-77.03</v>
      </c>
      <c r="C184">
        <v>51</v>
      </c>
      <c r="D184">
        <v>10000</v>
      </c>
      <c r="E184">
        <v>73</v>
      </c>
      <c r="F184">
        <f>[1]!wallScanTrans(B184,G156,H156,I156,L156)+J156</f>
        <v>51.443070732041853</v>
      </c>
      <c r="G184">
        <f t="shared" si="2"/>
        <v>6.3657698556678151</v>
      </c>
    </row>
    <row r="185" spans="1:7">
      <c r="A185">
        <v>27</v>
      </c>
      <c r="B185">
        <v>-77.09</v>
      </c>
      <c r="C185">
        <v>50</v>
      </c>
      <c r="D185">
        <v>10000</v>
      </c>
      <c r="E185">
        <v>52</v>
      </c>
      <c r="F185">
        <f>[1]!wallScanTrans(B185,G156,H156,I156,L156)+J156</f>
        <v>51.443070732041853</v>
      </c>
      <c r="G185">
        <f t="shared" si="2"/>
        <v>5.9648117213153273E-3</v>
      </c>
    </row>
    <row r="186" spans="1:7">
      <c r="A186">
        <v>28</v>
      </c>
      <c r="B186">
        <v>-77.165000000000006</v>
      </c>
      <c r="C186">
        <v>50</v>
      </c>
      <c r="D186">
        <v>10000</v>
      </c>
      <c r="E186">
        <v>45</v>
      </c>
      <c r="F186">
        <f>[1]!wallScanTrans(B186,G156,H156,I156,L156)+J156</f>
        <v>51.443070732041853</v>
      </c>
      <c r="G186">
        <f t="shared" si="2"/>
        <v>0.92251467684654109</v>
      </c>
    </row>
    <row r="187" spans="1:7">
      <c r="A187">
        <v>29</v>
      </c>
      <c r="B187">
        <v>-77.224999999999994</v>
      </c>
      <c r="C187">
        <v>50</v>
      </c>
      <c r="D187">
        <v>10000</v>
      </c>
      <c r="E187">
        <v>54</v>
      </c>
      <c r="F187">
        <f>[1]!wallScanTrans(B187,G156,H156,I156,L156)+J156</f>
        <v>51.443070732041853</v>
      </c>
      <c r="G187">
        <f t="shared" si="2"/>
        <v>0.12107198669149968</v>
      </c>
    </row>
    <row r="188" spans="1:7">
      <c r="A188">
        <v>30</v>
      </c>
      <c r="B188">
        <v>-77.284999999999997</v>
      </c>
      <c r="C188">
        <v>51</v>
      </c>
      <c r="D188">
        <v>10000</v>
      </c>
      <c r="E188">
        <v>55</v>
      </c>
      <c r="F188">
        <f>[1]!wallScanTrans(B188,G156,H156,I156,L156)+J156</f>
        <v>51.443070732041853</v>
      </c>
      <c r="G188">
        <f t="shared" si="2"/>
        <v>0.23003174213195049</v>
      </c>
    </row>
    <row r="189" spans="1:7">
      <c r="A189">
        <v>31</v>
      </c>
      <c r="B189">
        <v>-77.36</v>
      </c>
      <c r="C189">
        <v>51</v>
      </c>
      <c r="D189">
        <v>10000</v>
      </c>
      <c r="E189">
        <v>38</v>
      </c>
      <c r="F189">
        <f>[1]!wallScanTrans(B189,G156,H156,I156,L156)+J156</f>
        <v>51.443070732041853</v>
      </c>
      <c r="G189">
        <f t="shared" si="2"/>
        <v>4.7556881764915859</v>
      </c>
    </row>
    <row r="190" spans="1:7">
      <c r="A190">
        <v>32</v>
      </c>
      <c r="B190">
        <v>-77.42</v>
      </c>
      <c r="C190">
        <v>51</v>
      </c>
      <c r="D190">
        <v>10000</v>
      </c>
      <c r="E190">
        <v>47</v>
      </c>
      <c r="F190">
        <f>[1]!wallScanTrans(B190,G156,H156,I156,L156)+J156</f>
        <v>51.443070732041853</v>
      </c>
      <c r="G190">
        <f t="shared" si="2"/>
        <v>0.42001867084950917</v>
      </c>
    </row>
    <row r="191" spans="1:7">
      <c r="A191">
        <v>33</v>
      </c>
      <c r="B191">
        <v>-77.489999999999995</v>
      </c>
      <c r="C191">
        <v>51</v>
      </c>
      <c r="D191">
        <v>10000</v>
      </c>
      <c r="E191">
        <v>53</v>
      </c>
      <c r="F191">
        <f>[1]!wallScanTrans(B191,G156,H156,I156,L156)+J156</f>
        <v>51.443070732041853</v>
      </c>
      <c r="G191">
        <f t="shared" si="2"/>
        <v>4.5736391423107363E-2</v>
      </c>
    </row>
    <row r="192" spans="1:7">
      <c r="A192" t="s">
        <v>0</v>
      </c>
    </row>
    <row r="193" spans="1:12">
      <c r="A193" t="s">
        <v>0</v>
      </c>
    </row>
    <row r="194" spans="1:12">
      <c r="A194" t="s">
        <v>0</v>
      </c>
    </row>
    <row r="195" spans="1:12">
      <c r="A195" t="s">
        <v>0</v>
      </c>
    </row>
    <row r="196" spans="1:12">
      <c r="A196" t="s">
        <v>20</v>
      </c>
    </row>
    <row r="197" spans="1:12">
      <c r="A197" t="s">
        <v>2</v>
      </c>
    </row>
    <row r="198" spans="1:12">
      <c r="A198" t="s">
        <v>15</v>
      </c>
    </row>
    <row r="199" spans="1:12">
      <c r="A199" t="s">
        <v>4</v>
      </c>
    </row>
    <row r="200" spans="1:12">
      <c r="A200" t="s">
        <v>5</v>
      </c>
    </row>
    <row r="201" spans="1:12">
      <c r="A201" t="s">
        <v>6</v>
      </c>
    </row>
    <row r="202" spans="1:12">
      <c r="A202" t="s">
        <v>7</v>
      </c>
    </row>
    <row r="203" spans="1:12">
      <c r="A203" t="s">
        <v>21</v>
      </c>
    </row>
    <row r="204" spans="1:12">
      <c r="A204" t="s">
        <v>9</v>
      </c>
    </row>
    <row r="205" spans="1:12">
      <c r="A205" t="s">
        <v>10</v>
      </c>
      <c r="G205" t="s">
        <v>81</v>
      </c>
      <c r="H205" t="s">
        <v>82</v>
      </c>
      <c r="I205" t="s">
        <v>83</v>
      </c>
      <c r="J205" t="s">
        <v>84</v>
      </c>
      <c r="L205" t="s">
        <v>42</v>
      </c>
    </row>
    <row r="206" spans="1:12">
      <c r="A206" t="s">
        <v>11</v>
      </c>
      <c r="G206">
        <v>95.92628200231691</v>
      </c>
      <c r="H206">
        <v>-76.33063958113533</v>
      </c>
      <c r="I206">
        <v>0.35740309180293856</v>
      </c>
      <c r="J206">
        <v>49.058906804518983</v>
      </c>
      <c r="L206">
        <v>90</v>
      </c>
    </row>
    <row r="207" spans="1:12">
      <c r="A207" t="s">
        <v>0</v>
      </c>
    </row>
    <row r="208" spans="1:12">
      <c r="A208" t="s">
        <v>63</v>
      </c>
      <c r="B208" t="s">
        <v>55</v>
      </c>
      <c r="C208" t="s">
        <v>45</v>
      </c>
      <c r="D208" t="s">
        <v>62</v>
      </c>
      <c r="E208" t="s">
        <v>61</v>
      </c>
      <c r="F208" t="s">
        <v>85</v>
      </c>
      <c r="G208" t="s">
        <v>86</v>
      </c>
      <c r="H208" t="s">
        <v>87</v>
      </c>
    </row>
    <row r="209" spans="1:8">
      <c r="A209">
        <v>1</v>
      </c>
      <c r="B209">
        <v>-75.63</v>
      </c>
      <c r="C209">
        <v>50</v>
      </c>
      <c r="D209">
        <v>10000</v>
      </c>
      <c r="E209">
        <v>148</v>
      </c>
      <c r="F209">
        <f>[1]!wallScanTrans(B209,G206,H206,I206,L206)+J206</f>
        <v>144.98518880683588</v>
      </c>
      <c r="G209">
        <f>(F209-E209)^2/E209</f>
        <v>6.1412746827213996E-2</v>
      </c>
      <c r="H209">
        <f>SUM(G209:G241)/(COUNT(G209:G241)-4)</f>
        <v>1.1341191033929396</v>
      </c>
    </row>
    <row r="210" spans="1:8">
      <c r="A210">
        <v>2</v>
      </c>
      <c r="B210">
        <v>-75.709999999999994</v>
      </c>
      <c r="C210">
        <v>51</v>
      </c>
      <c r="D210">
        <v>10000</v>
      </c>
      <c r="E210">
        <v>152</v>
      </c>
      <c r="F210">
        <f>[1]!wallScanTrans(B210,G206,H206,I206,L206)+J206</f>
        <v>144.98518880683588</v>
      </c>
      <c r="G210">
        <f t="shared" ref="G210:G241" si="3">(F210-E210)^2/E210</f>
        <v>0.32373405312987263</v>
      </c>
    </row>
    <row r="211" spans="1:8">
      <c r="A211">
        <v>3</v>
      </c>
      <c r="B211">
        <v>-75.775000000000006</v>
      </c>
      <c r="C211">
        <v>50</v>
      </c>
      <c r="D211">
        <v>10000</v>
      </c>
      <c r="E211">
        <v>161</v>
      </c>
      <c r="F211">
        <f>[1]!wallScanTrans(B211,G206,H206,I206,L206)+J206</f>
        <v>144.98518880683588</v>
      </c>
      <c r="G211">
        <f t="shared" si="3"/>
        <v>1.5930073139918932</v>
      </c>
    </row>
    <row r="212" spans="1:8">
      <c r="A212">
        <v>4</v>
      </c>
      <c r="B212">
        <v>-75.844999999999999</v>
      </c>
      <c r="C212">
        <v>49</v>
      </c>
      <c r="D212">
        <v>10000</v>
      </c>
      <c r="E212">
        <v>145</v>
      </c>
      <c r="F212">
        <f>[1]!wallScanTrans(B212,G206,H206,I206,L206)+J206</f>
        <v>144.98518880683588</v>
      </c>
      <c r="G212">
        <f t="shared" si="3"/>
        <v>1.512906503068318E-6</v>
      </c>
    </row>
    <row r="213" spans="1:8">
      <c r="A213">
        <v>5</v>
      </c>
      <c r="B213">
        <v>-75.91</v>
      </c>
      <c r="C213">
        <v>51</v>
      </c>
      <c r="D213">
        <v>10000</v>
      </c>
      <c r="E213">
        <v>137</v>
      </c>
      <c r="F213">
        <f>[1]!wallScanTrans(B213,G206,H206,I206,L206)+J206</f>
        <v>144.98518880683588</v>
      </c>
      <c r="G213">
        <f t="shared" si="3"/>
        <v>0.46542511153881028</v>
      </c>
    </row>
    <row r="214" spans="1:8">
      <c r="A214">
        <v>6</v>
      </c>
      <c r="B214">
        <v>-75.97</v>
      </c>
      <c r="C214">
        <v>51</v>
      </c>
      <c r="D214">
        <v>10000</v>
      </c>
      <c r="E214">
        <v>126</v>
      </c>
      <c r="F214">
        <f>[1]!wallScanTrans(B214,G206,H206,I206,L206)+J206</f>
        <v>144.98518880683588</v>
      </c>
      <c r="G214">
        <f t="shared" si="3"/>
        <v>2.8606142383429076</v>
      </c>
    </row>
    <row r="215" spans="1:8">
      <c r="A215">
        <v>7</v>
      </c>
      <c r="B215">
        <v>-76.03</v>
      </c>
      <c r="C215">
        <v>51</v>
      </c>
      <c r="D215">
        <v>10000</v>
      </c>
      <c r="E215">
        <v>127</v>
      </c>
      <c r="F215">
        <f>[1]!wallScanTrans(B215,G206,H206,I206,L206)+J206</f>
        <v>144.98518880683588</v>
      </c>
      <c r="G215">
        <f t="shared" si="3"/>
        <v>2.5469843812404296</v>
      </c>
    </row>
    <row r="216" spans="1:8">
      <c r="A216">
        <v>8</v>
      </c>
      <c r="B216">
        <v>-76.099999999999994</v>
      </c>
      <c r="C216">
        <v>49</v>
      </c>
      <c r="D216">
        <v>10000</v>
      </c>
      <c r="E216">
        <v>166</v>
      </c>
      <c r="F216">
        <f>[1]!wallScanTrans(B216,G206,H206,I206,L206)+J206</f>
        <v>144.6189872527022</v>
      </c>
      <c r="G216">
        <f t="shared" si="3"/>
        <v>2.753901843976573</v>
      </c>
    </row>
    <row r="217" spans="1:8">
      <c r="A217">
        <v>9</v>
      </c>
      <c r="B217">
        <v>-76.16</v>
      </c>
      <c r="C217">
        <v>50</v>
      </c>
      <c r="D217">
        <v>10000</v>
      </c>
      <c r="E217">
        <v>145</v>
      </c>
      <c r="F217">
        <f>[1]!wallScanTrans(B217,G206,H206,I206,L206)+J206</f>
        <v>139.92551079924812</v>
      </c>
      <c r="G217">
        <f t="shared" si="3"/>
        <v>0.17758924585205169</v>
      </c>
    </row>
    <row r="218" spans="1:8">
      <c r="A218">
        <v>10</v>
      </c>
      <c r="B218">
        <v>-76.23</v>
      </c>
      <c r="C218">
        <v>50</v>
      </c>
      <c r="D218">
        <v>10000</v>
      </c>
      <c r="E218">
        <v>149</v>
      </c>
      <c r="F218">
        <f>[1]!wallScanTrans(B218,G206,H206,I206,L206)+J206</f>
        <v>127.61598623003162</v>
      </c>
      <c r="G218">
        <f t="shared" si="3"/>
        <v>3.0689667443905848</v>
      </c>
    </row>
    <row r="219" spans="1:8">
      <c r="A219">
        <v>11</v>
      </c>
      <c r="B219">
        <v>-76.3</v>
      </c>
      <c r="C219">
        <v>51</v>
      </c>
      <c r="D219">
        <v>10000</v>
      </c>
      <c r="E219">
        <v>97</v>
      </c>
      <c r="F219">
        <f>[1]!wallScanTrans(B219,G206,H206,I206,L206)+J206</f>
        <v>107.946982540619</v>
      </c>
      <c r="G219">
        <f t="shared" si="3"/>
        <v>1.2354270798414155</v>
      </c>
    </row>
    <row r="220" spans="1:8">
      <c r="A220">
        <v>12</v>
      </c>
      <c r="B220">
        <v>-76.355000000000004</v>
      </c>
      <c r="C220">
        <v>51</v>
      </c>
      <c r="D220">
        <v>10000</v>
      </c>
      <c r="E220">
        <v>81</v>
      </c>
      <c r="F220">
        <f>[1]!wallScanTrans(B220,G206,H206,I206,L206)+J206</f>
        <v>88.221158512173417</v>
      </c>
      <c r="G220">
        <f t="shared" si="3"/>
        <v>0.64376704022141484</v>
      </c>
    </row>
    <row r="221" spans="1:8">
      <c r="A221">
        <v>13</v>
      </c>
      <c r="B221">
        <v>-76.424999999999997</v>
      </c>
      <c r="C221">
        <v>51</v>
      </c>
      <c r="D221">
        <v>10000</v>
      </c>
      <c r="E221">
        <v>70</v>
      </c>
      <c r="F221">
        <f>[1]!wallScanTrans(B221,G206,H206,I206,L206)+J206</f>
        <v>67.891992485285812</v>
      </c>
      <c r="G221">
        <f t="shared" si="3"/>
        <v>6.3481366887021273E-2</v>
      </c>
    </row>
    <row r="222" spans="1:8">
      <c r="A222">
        <v>14</v>
      </c>
      <c r="B222">
        <v>-76.5</v>
      </c>
      <c r="C222">
        <v>51</v>
      </c>
      <c r="D222">
        <v>10000</v>
      </c>
      <c r="E222">
        <v>58</v>
      </c>
      <c r="F222">
        <f>[1]!wallScanTrans(B222,G206,H206,I206,L206)+J206</f>
        <v>54.277512092410269</v>
      </c>
      <c r="G222">
        <f t="shared" si="3"/>
        <v>0.23891234865778915</v>
      </c>
    </row>
    <row r="223" spans="1:8">
      <c r="A223">
        <v>15</v>
      </c>
      <c r="B223">
        <v>-76.555000000000007</v>
      </c>
      <c r="C223">
        <v>50</v>
      </c>
      <c r="D223">
        <v>10000</v>
      </c>
      <c r="E223">
        <v>68</v>
      </c>
      <c r="F223">
        <f>[1]!wallScanTrans(B223,G206,H206,I206,L206)+J206</f>
        <v>49.662975693018609</v>
      </c>
      <c r="G223">
        <f t="shared" si="3"/>
        <v>4.9448008887474462</v>
      </c>
    </row>
    <row r="224" spans="1:8">
      <c r="A224">
        <v>16</v>
      </c>
      <c r="B224">
        <v>-76.63</v>
      </c>
      <c r="C224">
        <v>50</v>
      </c>
      <c r="D224">
        <v>10000</v>
      </c>
      <c r="E224">
        <v>43</v>
      </c>
      <c r="F224">
        <f>[1]!wallScanTrans(B224,G206,H206,I206,L206)+J206</f>
        <v>49.058906804518983</v>
      </c>
      <c r="G224">
        <f t="shared" si="3"/>
        <v>0.85372910850805672</v>
      </c>
    </row>
    <row r="225" spans="1:7">
      <c r="A225">
        <v>17</v>
      </c>
      <c r="B225">
        <v>-76.685000000000002</v>
      </c>
      <c r="C225">
        <v>51</v>
      </c>
      <c r="D225">
        <v>10000</v>
      </c>
      <c r="E225">
        <v>49</v>
      </c>
      <c r="F225">
        <f>[1]!wallScanTrans(B225,G206,H206,I206,L206)+J206</f>
        <v>49.058906804518983</v>
      </c>
      <c r="G225">
        <f t="shared" si="3"/>
        <v>7.0816563645667663E-5</v>
      </c>
    </row>
    <row r="226" spans="1:7">
      <c r="A226">
        <v>18</v>
      </c>
      <c r="B226">
        <v>-76.754999999999995</v>
      </c>
      <c r="C226">
        <v>51</v>
      </c>
      <c r="D226">
        <v>10000</v>
      </c>
      <c r="E226">
        <v>53</v>
      </c>
      <c r="F226">
        <f>[1]!wallScanTrans(B226,G206,H206,I206,L206)+J206</f>
        <v>49.058906804518983</v>
      </c>
      <c r="G226">
        <f t="shared" si="3"/>
        <v>0.29306067123522211</v>
      </c>
    </row>
    <row r="227" spans="1:7">
      <c r="A227">
        <v>19</v>
      </c>
      <c r="B227">
        <v>-76.819999999999993</v>
      </c>
      <c r="C227">
        <v>52</v>
      </c>
      <c r="D227">
        <v>10000</v>
      </c>
      <c r="E227">
        <v>54</v>
      </c>
      <c r="F227">
        <f>[1]!wallScanTrans(B227,G206,H206,I206,L206)+J206</f>
        <v>49.058906804518983</v>
      </c>
      <c r="G227">
        <f t="shared" si="3"/>
        <v>0.45211855493386677</v>
      </c>
    </row>
    <row r="228" spans="1:7">
      <c r="A228">
        <v>20</v>
      </c>
      <c r="B228">
        <v>-76.885000000000005</v>
      </c>
      <c r="C228">
        <v>51</v>
      </c>
      <c r="D228">
        <v>10000</v>
      </c>
      <c r="E228">
        <v>49</v>
      </c>
      <c r="F228">
        <f>[1]!wallScanTrans(B228,G206,H206,I206,L206)+J206</f>
        <v>49.058906804518983</v>
      </c>
      <c r="G228">
        <f t="shared" si="3"/>
        <v>7.0816563645667663E-5</v>
      </c>
    </row>
    <row r="229" spans="1:7">
      <c r="A229">
        <v>21</v>
      </c>
      <c r="B229">
        <v>-76.95</v>
      </c>
      <c r="C229">
        <v>50</v>
      </c>
      <c r="D229">
        <v>10000</v>
      </c>
      <c r="E229">
        <v>55</v>
      </c>
      <c r="F229">
        <f>[1]!wallScanTrans(B229,G206,H206,I206,L206)+J206</f>
        <v>49.058906804518983</v>
      </c>
      <c r="G229">
        <f t="shared" si="3"/>
        <v>0.64175615195256075</v>
      </c>
    </row>
    <row r="230" spans="1:7">
      <c r="A230">
        <v>22</v>
      </c>
      <c r="B230">
        <v>-77.010000000000005</v>
      </c>
      <c r="C230">
        <v>50</v>
      </c>
      <c r="D230">
        <v>10000</v>
      </c>
      <c r="E230">
        <v>43</v>
      </c>
      <c r="F230">
        <f>[1]!wallScanTrans(B230,G206,H206,I206,L206)+J206</f>
        <v>49.058906804518983</v>
      </c>
      <c r="G230">
        <f t="shared" si="3"/>
        <v>0.85372910850805672</v>
      </c>
    </row>
    <row r="231" spans="1:7">
      <c r="A231">
        <v>23</v>
      </c>
      <c r="B231">
        <v>-77.08</v>
      </c>
      <c r="C231">
        <v>51</v>
      </c>
      <c r="D231">
        <v>10000</v>
      </c>
      <c r="E231">
        <v>45</v>
      </c>
      <c r="F231">
        <f>[1]!wallScanTrans(B231,G206,H206,I206,L206)+J206</f>
        <v>49.058906804518983</v>
      </c>
      <c r="G231">
        <f t="shared" si="3"/>
        <v>0.36610498772823347</v>
      </c>
    </row>
    <row r="232" spans="1:7">
      <c r="A232">
        <v>24</v>
      </c>
      <c r="B232">
        <v>-77.144999999999996</v>
      </c>
      <c r="C232">
        <v>51</v>
      </c>
      <c r="D232">
        <v>10000</v>
      </c>
      <c r="E232">
        <v>40</v>
      </c>
      <c r="F232">
        <f>[1]!wallScanTrans(B232,G206,H206,I206,L206)+J206</f>
        <v>49.058906804518983</v>
      </c>
      <c r="G232">
        <f t="shared" si="3"/>
        <v>2.0515948123240082</v>
      </c>
    </row>
    <row r="233" spans="1:7">
      <c r="A233">
        <v>25</v>
      </c>
      <c r="B233">
        <v>-77.204999999999998</v>
      </c>
      <c r="C233">
        <v>51</v>
      </c>
      <c r="D233">
        <v>10000</v>
      </c>
      <c r="E233">
        <v>50</v>
      </c>
      <c r="F233">
        <f>[1]!wallScanTrans(B233,G206,H206,I206,L206)+J206</f>
        <v>49.058906804518983</v>
      </c>
      <c r="G233">
        <f t="shared" si="3"/>
        <v>1.771312805161342E-2</v>
      </c>
    </row>
    <row r="234" spans="1:7">
      <c r="A234">
        <v>26</v>
      </c>
      <c r="B234">
        <v>-77.275000000000006</v>
      </c>
      <c r="C234">
        <v>50</v>
      </c>
      <c r="D234">
        <v>10000</v>
      </c>
      <c r="E234">
        <v>49</v>
      </c>
      <c r="F234">
        <f>[1]!wallScanTrans(B234,G206,H206,I206,L206)+J206</f>
        <v>49.058906804518983</v>
      </c>
      <c r="G234">
        <f t="shared" si="3"/>
        <v>7.0816563645667663E-5</v>
      </c>
    </row>
    <row r="235" spans="1:7">
      <c r="A235">
        <v>27</v>
      </c>
      <c r="B235">
        <v>-77.34</v>
      </c>
      <c r="C235">
        <v>51</v>
      </c>
      <c r="D235">
        <v>10000</v>
      </c>
      <c r="E235">
        <v>40</v>
      </c>
      <c r="F235">
        <f>[1]!wallScanTrans(B235,G206,H206,I206,L206)+J206</f>
        <v>49.058906804518983</v>
      </c>
      <c r="G235">
        <f t="shared" si="3"/>
        <v>2.0515948123240082</v>
      </c>
    </row>
    <row r="236" spans="1:7">
      <c r="A236">
        <v>28</v>
      </c>
      <c r="B236">
        <v>-77.400000000000006</v>
      </c>
      <c r="C236">
        <v>50</v>
      </c>
      <c r="D236">
        <v>10000</v>
      </c>
      <c r="E236">
        <v>45</v>
      </c>
      <c r="F236">
        <f>[1]!wallScanTrans(B236,G206,H206,I206,L206)+J206</f>
        <v>49.058906804518983</v>
      </c>
      <c r="G236">
        <f t="shared" si="3"/>
        <v>0.36610498772823347</v>
      </c>
    </row>
    <row r="237" spans="1:7">
      <c r="A237">
        <v>29</v>
      </c>
      <c r="B237">
        <v>-77.47</v>
      </c>
      <c r="C237">
        <v>50</v>
      </c>
      <c r="D237">
        <v>10000</v>
      </c>
      <c r="E237">
        <v>53</v>
      </c>
      <c r="F237">
        <f>[1]!wallScanTrans(B237,G206,H206,I206,L206)+J206</f>
        <v>49.058906804518983</v>
      </c>
      <c r="G237">
        <f t="shared" si="3"/>
        <v>0.29306067123522211</v>
      </c>
    </row>
    <row r="238" spans="1:7">
      <c r="A238">
        <v>30</v>
      </c>
      <c r="B238">
        <v>-77.534999999999997</v>
      </c>
      <c r="C238">
        <v>50</v>
      </c>
      <c r="D238">
        <v>10000</v>
      </c>
      <c r="E238">
        <v>60</v>
      </c>
      <c r="F238">
        <f>[1]!wallScanTrans(B238,G206,H206,I206,L206)+J206</f>
        <v>49.058906804518983</v>
      </c>
      <c r="G238">
        <f t="shared" si="3"/>
        <v>1.9951253385366834</v>
      </c>
    </row>
    <row r="239" spans="1:7">
      <c r="A239">
        <v>31</v>
      </c>
      <c r="B239">
        <v>-77.59</v>
      </c>
      <c r="C239">
        <v>51</v>
      </c>
      <c r="D239">
        <v>10000</v>
      </c>
      <c r="E239">
        <v>55</v>
      </c>
      <c r="F239">
        <f>[1]!wallScanTrans(B239,G206,H206,I206,L206)+J206</f>
        <v>49.058906804518983</v>
      </c>
      <c r="G239">
        <f t="shared" si="3"/>
        <v>0.64175615195256075</v>
      </c>
    </row>
    <row r="240" spans="1:7">
      <c r="A240">
        <v>32</v>
      </c>
      <c r="B240">
        <v>-77.66</v>
      </c>
      <c r="C240">
        <v>50</v>
      </c>
      <c r="D240">
        <v>10000</v>
      </c>
      <c r="E240">
        <v>44</v>
      </c>
      <c r="F240">
        <f>[1]!wallScanTrans(B240,G206,H206,I206,L206)+J206</f>
        <v>49.058906804518983</v>
      </c>
      <c r="G240">
        <f t="shared" si="3"/>
        <v>0.58164859220019249</v>
      </c>
    </row>
    <row r="241" spans="1:12">
      <c r="A241">
        <v>33</v>
      </c>
      <c r="B241">
        <v>-77.73</v>
      </c>
      <c r="C241">
        <v>51</v>
      </c>
      <c r="D241">
        <v>10000</v>
      </c>
      <c r="E241">
        <v>54</v>
      </c>
      <c r="F241">
        <f>[1]!wallScanTrans(B241,G206,H206,I206,L206)+J206</f>
        <v>49.058906804518983</v>
      </c>
      <c r="G241">
        <f t="shared" si="3"/>
        <v>0.45211855493386677</v>
      </c>
    </row>
    <row r="242" spans="1:12">
      <c r="A242" t="s">
        <v>0</v>
      </c>
    </row>
    <row r="243" spans="1:12">
      <c r="A243" t="s">
        <v>0</v>
      </c>
    </row>
    <row r="244" spans="1:12">
      <c r="A244" t="s">
        <v>0</v>
      </c>
    </row>
    <row r="245" spans="1:12">
      <c r="A245" t="s">
        <v>0</v>
      </c>
    </row>
    <row r="246" spans="1:12">
      <c r="A246" t="s">
        <v>22</v>
      </c>
    </row>
    <row r="247" spans="1:12">
      <c r="A247" t="s">
        <v>2</v>
      </c>
    </row>
    <row r="248" spans="1:12">
      <c r="A248" t="s">
        <v>15</v>
      </c>
    </row>
    <row r="249" spans="1:12">
      <c r="A249" t="s">
        <v>4</v>
      </c>
    </row>
    <row r="250" spans="1:12">
      <c r="A250" t="s">
        <v>5</v>
      </c>
    </row>
    <row r="251" spans="1:12">
      <c r="A251" t="s">
        <v>6</v>
      </c>
    </row>
    <row r="252" spans="1:12">
      <c r="A252" t="s">
        <v>7</v>
      </c>
    </row>
    <row r="253" spans="1:12">
      <c r="A253" t="s">
        <v>23</v>
      </c>
    </row>
    <row r="254" spans="1:12">
      <c r="A254" t="s">
        <v>9</v>
      </c>
    </row>
    <row r="255" spans="1:12">
      <c r="A255" t="s">
        <v>10</v>
      </c>
      <c r="G255" t="s">
        <v>81</v>
      </c>
      <c r="H255" t="s">
        <v>82</v>
      </c>
      <c r="I255" t="s">
        <v>83</v>
      </c>
      <c r="J255" t="s">
        <v>84</v>
      </c>
      <c r="L255" t="s">
        <v>42</v>
      </c>
    </row>
    <row r="256" spans="1:12">
      <c r="A256" t="s">
        <v>11</v>
      </c>
      <c r="G256">
        <v>119.22737669645829</v>
      </c>
      <c r="H256">
        <v>-76.495014315474094</v>
      </c>
      <c r="I256">
        <v>0.3</v>
      </c>
      <c r="J256">
        <v>48.230916880564827</v>
      </c>
      <c r="L256">
        <v>90</v>
      </c>
    </row>
    <row r="257" spans="1:8">
      <c r="A257" t="s">
        <v>0</v>
      </c>
    </row>
    <row r="258" spans="1:8">
      <c r="A258" t="s">
        <v>63</v>
      </c>
      <c r="B258" t="s">
        <v>55</v>
      </c>
      <c r="C258" t="s">
        <v>45</v>
      </c>
      <c r="D258" t="s">
        <v>62</v>
      </c>
      <c r="E258" t="s">
        <v>61</v>
      </c>
      <c r="F258" t="s">
        <v>85</v>
      </c>
      <c r="G258" t="s">
        <v>86</v>
      </c>
      <c r="H258" t="s">
        <v>87</v>
      </c>
    </row>
    <row r="259" spans="1:8">
      <c r="A259">
        <v>1</v>
      </c>
      <c r="B259">
        <v>-75.75</v>
      </c>
      <c r="C259">
        <v>50</v>
      </c>
      <c r="D259">
        <v>10000</v>
      </c>
      <c r="E259">
        <v>168</v>
      </c>
      <c r="F259">
        <f>[1]!wallScanTrans(B259,G256,H256,I256,L256)+J256</f>
        <v>167.45829357702311</v>
      </c>
      <c r="G259">
        <f>(F259-E259)^2/E259</f>
        <v>1.746701480323892E-3</v>
      </c>
      <c r="H259">
        <f>SUM(G259:G291)/(COUNT(G259:G291)-4)</f>
        <v>1.9453556886352952</v>
      </c>
    </row>
    <row r="260" spans="1:8">
      <c r="A260">
        <v>2</v>
      </c>
      <c r="B260">
        <v>-75.819999999999993</v>
      </c>
      <c r="C260">
        <v>50</v>
      </c>
      <c r="D260">
        <v>10000</v>
      </c>
      <c r="E260">
        <v>178</v>
      </c>
      <c r="F260">
        <f>[1]!wallScanTrans(B260,G256,H256,I256,L256)+J256</f>
        <v>167.45829357702311</v>
      </c>
      <c r="G260">
        <f t="shared" ref="G260:G291" si="4">(F260-E260)^2/E260</f>
        <v>0.62431221521478741</v>
      </c>
    </row>
    <row r="261" spans="1:8">
      <c r="A261">
        <v>3</v>
      </c>
      <c r="B261">
        <v>-75.885000000000005</v>
      </c>
      <c r="C261">
        <v>50</v>
      </c>
      <c r="D261">
        <v>10000</v>
      </c>
      <c r="E261">
        <v>170</v>
      </c>
      <c r="F261">
        <f>[1]!wallScanTrans(B261,G256,H256,I256,L256)+J256</f>
        <v>167.45829357702311</v>
      </c>
      <c r="G261">
        <f t="shared" si="4"/>
        <v>3.8001597297658597E-2</v>
      </c>
    </row>
    <row r="262" spans="1:8">
      <c r="A262">
        <v>4</v>
      </c>
      <c r="B262">
        <v>-75.959999999999994</v>
      </c>
      <c r="C262">
        <v>50</v>
      </c>
      <c r="D262">
        <v>10000</v>
      </c>
      <c r="E262">
        <v>180</v>
      </c>
      <c r="F262">
        <f>[1]!wallScanTrans(B262,G256,H256,I256,L256)+J256</f>
        <v>167.45829357702311</v>
      </c>
      <c r="G262">
        <f t="shared" si="4"/>
        <v>0.87385777777855378</v>
      </c>
    </row>
    <row r="263" spans="1:8">
      <c r="A263">
        <v>5</v>
      </c>
      <c r="B263">
        <v>-76.02</v>
      </c>
      <c r="C263">
        <v>51</v>
      </c>
      <c r="D263">
        <v>10000</v>
      </c>
      <c r="E263">
        <v>142</v>
      </c>
      <c r="F263">
        <f>[1]!wallScanTrans(B263,G256,H256,I256,L256)+J256</f>
        <v>167.45829357702311</v>
      </c>
      <c r="G263">
        <f t="shared" si="4"/>
        <v>4.5642585341823683</v>
      </c>
    </row>
    <row r="264" spans="1:8">
      <c r="A264">
        <v>6</v>
      </c>
      <c r="B264">
        <v>-76.09</v>
      </c>
      <c r="C264">
        <v>51</v>
      </c>
      <c r="D264">
        <v>10000</v>
      </c>
      <c r="E264">
        <v>146</v>
      </c>
      <c r="F264">
        <f>[1]!wallScanTrans(B264,G256,H256,I256,L256)+J256</f>
        <v>167.45829357702311</v>
      </c>
      <c r="G264">
        <f t="shared" si="4"/>
        <v>3.1538244057377494</v>
      </c>
    </row>
    <row r="265" spans="1:8">
      <c r="A265">
        <v>7</v>
      </c>
      <c r="B265">
        <v>-76.150000000000006</v>
      </c>
      <c r="C265">
        <v>50</v>
      </c>
      <c r="D265">
        <v>10000</v>
      </c>
      <c r="E265">
        <v>161</v>
      </c>
      <c r="F265">
        <f>[1]!wallScanTrans(B265,G256,H256,I256,L256)+J256</f>
        <v>167.45829357702311</v>
      </c>
      <c r="G265">
        <f t="shared" si="4"/>
        <v>0.25906556476408693</v>
      </c>
    </row>
    <row r="266" spans="1:8">
      <c r="A266">
        <v>8</v>
      </c>
      <c r="B266">
        <v>-76.22</v>
      </c>
      <c r="C266">
        <v>50</v>
      </c>
      <c r="D266">
        <v>10000</v>
      </c>
      <c r="E266">
        <v>154</v>
      </c>
      <c r="F266">
        <f>[1]!wallScanTrans(B266,G256,H256,I256,L256)+J256</f>
        <v>167.45829357702311</v>
      </c>
      <c r="G266">
        <f t="shared" si="4"/>
        <v>1.1761406883463739</v>
      </c>
    </row>
    <row r="267" spans="1:8">
      <c r="A267">
        <v>9</v>
      </c>
      <c r="B267">
        <v>-76.275000000000006</v>
      </c>
      <c r="C267">
        <v>50</v>
      </c>
      <c r="D267">
        <v>10000</v>
      </c>
      <c r="E267">
        <v>191</v>
      </c>
      <c r="F267">
        <f>[1]!wallScanTrans(B267,G256,H256,I256,L256)+J256</f>
        <v>167.45829357702311</v>
      </c>
      <c r="G267">
        <f t="shared" si="4"/>
        <v>2.901633200553043</v>
      </c>
    </row>
    <row r="268" spans="1:8">
      <c r="A268">
        <v>10</v>
      </c>
      <c r="B268">
        <v>-76.34</v>
      </c>
      <c r="C268">
        <v>50</v>
      </c>
      <c r="D268">
        <v>10000</v>
      </c>
      <c r="E268">
        <v>184</v>
      </c>
      <c r="F268">
        <f>[1]!wallScanTrans(B268,G256,H256,I256,L256)+J256</f>
        <v>163.13638885235372</v>
      </c>
      <c r="G268">
        <f t="shared" si="4"/>
        <v>2.3657079897836426</v>
      </c>
    </row>
    <row r="269" spans="1:8">
      <c r="A269">
        <v>11</v>
      </c>
      <c r="B269">
        <v>-76.41</v>
      </c>
      <c r="C269">
        <v>51</v>
      </c>
      <c r="D269">
        <v>10000</v>
      </c>
      <c r="E269">
        <v>168</v>
      </c>
      <c r="F269">
        <f>[1]!wallScanTrans(B269,G256,H256,I256,L256)+J256</f>
        <v>146.05179378107655</v>
      </c>
      <c r="G269">
        <f t="shared" si="4"/>
        <v>2.8674033108832724</v>
      </c>
    </row>
    <row r="270" spans="1:8">
      <c r="A270">
        <v>12</v>
      </c>
      <c r="B270">
        <v>-76.474999999999994</v>
      </c>
      <c r="C270">
        <v>50</v>
      </c>
      <c r="D270">
        <v>10000</v>
      </c>
      <c r="E270">
        <v>132</v>
      </c>
      <c r="F270">
        <f>[1]!wallScanTrans(B270,G256,H256,I256,L256)+J256</f>
        <v>118.56285769888757</v>
      </c>
      <c r="G270">
        <f t="shared" si="4"/>
        <v>1.3678544940935233</v>
      </c>
    </row>
    <row r="271" spans="1:8">
      <c r="A271">
        <v>13</v>
      </c>
      <c r="B271">
        <v>-76.540000000000006</v>
      </c>
      <c r="C271">
        <v>51</v>
      </c>
      <c r="D271">
        <v>10000</v>
      </c>
      <c r="E271">
        <v>64</v>
      </c>
      <c r="F271">
        <f>[1]!wallScanTrans(B271,G256,H256,I256,L256)+J256</f>
        <v>85.241614642700057</v>
      </c>
      <c r="G271">
        <f t="shared" si="4"/>
        <v>7.0500967598276478</v>
      </c>
    </row>
    <row r="272" spans="1:8">
      <c r="A272">
        <v>14</v>
      </c>
      <c r="B272">
        <v>-76.605000000000004</v>
      </c>
      <c r="C272">
        <v>51</v>
      </c>
      <c r="D272">
        <v>10000</v>
      </c>
      <c r="E272">
        <v>67</v>
      </c>
      <c r="F272">
        <f>[1]!wallScanTrans(B272,G256,H256,I256,L256)+J256</f>
        <v>62.053180863544839</v>
      </c>
      <c r="G272">
        <f t="shared" si="4"/>
        <v>0.36523909804177596</v>
      </c>
    </row>
    <row r="273" spans="1:7">
      <c r="A273">
        <v>15</v>
      </c>
      <c r="B273">
        <v>-76.680000000000007</v>
      </c>
      <c r="C273">
        <v>51</v>
      </c>
      <c r="D273">
        <v>10000</v>
      </c>
      <c r="E273">
        <v>61</v>
      </c>
      <c r="F273">
        <f>[1]!wallScanTrans(B273,G256,H256,I256,L256)+J256</f>
        <v>49.207156351188758</v>
      </c>
      <c r="G273">
        <f t="shared" si="4"/>
        <v>2.2798551036935679</v>
      </c>
    </row>
    <row r="274" spans="1:7">
      <c r="A274">
        <v>16</v>
      </c>
      <c r="B274">
        <v>-76.734999999999999</v>
      </c>
      <c r="C274">
        <v>50</v>
      </c>
      <c r="D274">
        <v>10000</v>
      </c>
      <c r="E274">
        <v>55</v>
      </c>
      <c r="F274">
        <f>[1]!wallScanTrans(B274,G256,H256,I256,L256)+J256</f>
        <v>48.230916880564827</v>
      </c>
      <c r="G274">
        <f t="shared" si="4"/>
        <v>0.83309975050585838</v>
      </c>
    </row>
    <row r="275" spans="1:7">
      <c r="A275">
        <v>17</v>
      </c>
      <c r="B275">
        <v>-76.8</v>
      </c>
      <c r="C275">
        <v>50</v>
      </c>
      <c r="D275">
        <v>10000</v>
      </c>
      <c r="E275">
        <v>50</v>
      </c>
      <c r="F275">
        <f>[1]!wallScanTrans(B275,G256,H256,I256,L256)+J256</f>
        <v>48.230916880564827</v>
      </c>
      <c r="G275">
        <f t="shared" si="4"/>
        <v>6.2593101669409651E-2</v>
      </c>
    </row>
    <row r="276" spans="1:7">
      <c r="A276">
        <v>18</v>
      </c>
      <c r="B276">
        <v>-76.875</v>
      </c>
      <c r="C276">
        <v>51</v>
      </c>
      <c r="D276">
        <v>10000</v>
      </c>
      <c r="E276">
        <v>66</v>
      </c>
      <c r="F276">
        <f>[1]!wallScanTrans(B276,G256,H256,I256,L256)+J256</f>
        <v>48.230916880564827</v>
      </c>
      <c r="G276">
        <f t="shared" si="4"/>
        <v>4.7839441652332733</v>
      </c>
    </row>
    <row r="277" spans="1:7">
      <c r="A277">
        <v>19</v>
      </c>
      <c r="B277">
        <v>-76.935000000000002</v>
      </c>
      <c r="C277">
        <v>51</v>
      </c>
      <c r="D277">
        <v>10000</v>
      </c>
      <c r="E277">
        <v>33</v>
      </c>
      <c r="F277">
        <f>[1]!wallScanTrans(B277,G256,H256,I256,L256)+J256</f>
        <v>48.230916880564827</v>
      </c>
      <c r="G277">
        <f t="shared" si="4"/>
        <v>7.0297220915962004</v>
      </c>
    </row>
    <row r="278" spans="1:7">
      <c r="A278">
        <v>20</v>
      </c>
      <c r="B278">
        <v>-76.995000000000005</v>
      </c>
      <c r="C278">
        <v>50</v>
      </c>
      <c r="D278">
        <v>10000</v>
      </c>
      <c r="E278">
        <v>58</v>
      </c>
      <c r="F278">
        <f>[1]!wallScanTrans(B278,G256,H256,I256,L256)+J256</f>
        <v>48.230916880564827</v>
      </c>
      <c r="G278">
        <f t="shared" si="4"/>
        <v>1.6454307757660904</v>
      </c>
    </row>
    <row r="279" spans="1:7">
      <c r="A279">
        <v>21</v>
      </c>
      <c r="B279">
        <v>-77.069999999999993</v>
      </c>
      <c r="C279">
        <v>51</v>
      </c>
      <c r="D279">
        <v>10000</v>
      </c>
      <c r="E279">
        <v>67</v>
      </c>
      <c r="F279">
        <f>[1]!wallScanTrans(B279,G256,H256,I256,L256)+J256</f>
        <v>48.230916880564827</v>
      </c>
      <c r="G279">
        <f t="shared" si="4"/>
        <v>5.2578877782726323</v>
      </c>
    </row>
    <row r="280" spans="1:7">
      <c r="A280">
        <v>22</v>
      </c>
      <c r="B280">
        <v>-77.13</v>
      </c>
      <c r="C280">
        <v>51</v>
      </c>
      <c r="D280">
        <v>10000</v>
      </c>
      <c r="E280">
        <v>50</v>
      </c>
      <c r="F280">
        <f>[1]!wallScanTrans(B280,G256,H256,I256,L256)+J256</f>
        <v>48.230916880564827</v>
      </c>
      <c r="G280">
        <f t="shared" si="4"/>
        <v>6.2593101669409651E-2</v>
      </c>
    </row>
    <row r="281" spans="1:7">
      <c r="A281">
        <v>23</v>
      </c>
      <c r="B281">
        <v>-77.19</v>
      </c>
      <c r="C281">
        <v>51</v>
      </c>
      <c r="D281">
        <v>10000</v>
      </c>
      <c r="E281">
        <v>45</v>
      </c>
      <c r="F281">
        <f>[1]!wallScanTrans(B281,G256,H256,I256,L256)+J256</f>
        <v>48.230916880564827</v>
      </c>
      <c r="G281">
        <f t="shared" si="4"/>
        <v>0.23197386420263896</v>
      </c>
    </row>
    <row r="282" spans="1:7">
      <c r="A282">
        <v>24</v>
      </c>
      <c r="B282">
        <v>-77.265000000000001</v>
      </c>
      <c r="C282">
        <v>50</v>
      </c>
      <c r="D282">
        <v>10000</v>
      </c>
      <c r="E282">
        <v>42</v>
      </c>
      <c r="F282">
        <f>[1]!wallScanTrans(B282,G256,H256,I256,L256)+J256</f>
        <v>48.230916880564827</v>
      </c>
      <c r="G282">
        <f t="shared" si="4"/>
        <v>0.92438869458351702</v>
      </c>
    </row>
    <row r="283" spans="1:7">
      <c r="A283">
        <v>25</v>
      </c>
      <c r="B283">
        <v>-77.325000000000003</v>
      </c>
      <c r="C283">
        <v>51</v>
      </c>
      <c r="D283">
        <v>10000</v>
      </c>
      <c r="E283">
        <v>36</v>
      </c>
      <c r="F283">
        <f>[1]!wallScanTrans(B283,G256,H256,I256,L256)+J256</f>
        <v>48.230916880564827</v>
      </c>
      <c r="G283">
        <f t="shared" si="4"/>
        <v>4.1554257705357118</v>
      </c>
    </row>
    <row r="284" spans="1:7">
      <c r="A284">
        <v>26</v>
      </c>
      <c r="B284">
        <v>-77.385000000000005</v>
      </c>
      <c r="C284">
        <v>51</v>
      </c>
      <c r="D284">
        <v>10000</v>
      </c>
      <c r="E284">
        <v>48</v>
      </c>
      <c r="F284">
        <f>[1]!wallScanTrans(B284,G256,H256,I256,L256)+J256</f>
        <v>48.230916880564827</v>
      </c>
      <c r="G284">
        <f t="shared" si="4"/>
        <v>1.1108876193706367E-3</v>
      </c>
    </row>
    <row r="285" spans="1:7">
      <c r="A285">
        <v>27</v>
      </c>
      <c r="B285">
        <v>-77.459999999999994</v>
      </c>
      <c r="C285">
        <v>50</v>
      </c>
      <c r="D285">
        <v>10000</v>
      </c>
      <c r="E285">
        <v>49</v>
      </c>
      <c r="F285">
        <f>[1]!wallScanTrans(B285,G256,H256,I256,L256)+J256</f>
        <v>48.230916880564827</v>
      </c>
      <c r="G285">
        <f t="shared" si="4"/>
        <v>1.2071200910206871E-2</v>
      </c>
    </row>
    <row r="286" spans="1:7">
      <c r="A286">
        <v>28</v>
      </c>
      <c r="B286">
        <v>-77.52</v>
      </c>
      <c r="C286">
        <v>50</v>
      </c>
      <c r="D286">
        <v>10000</v>
      </c>
      <c r="E286">
        <v>47</v>
      </c>
      <c r="F286">
        <f>[1]!wallScanTrans(B286,G256,H256,I256,L256)+J256</f>
        <v>48.230916880564827</v>
      </c>
      <c r="G286">
        <f t="shared" si="4"/>
        <v>3.2237369507647759E-2</v>
      </c>
    </row>
    <row r="287" spans="1:7">
      <c r="A287">
        <v>29</v>
      </c>
      <c r="B287">
        <v>-77.59</v>
      </c>
      <c r="C287">
        <v>51</v>
      </c>
      <c r="D287">
        <v>10000</v>
      </c>
      <c r="E287">
        <v>46</v>
      </c>
      <c r="F287">
        <f>[1]!wallScanTrans(B287,G256,H256,I256,L256)+J256</f>
        <v>48.230916880564827</v>
      </c>
      <c r="G287">
        <f t="shared" si="4"/>
        <v>0.1081954375649804</v>
      </c>
    </row>
    <row r="288" spans="1:7">
      <c r="A288">
        <v>30</v>
      </c>
      <c r="B288">
        <v>-77.644999999999996</v>
      </c>
      <c r="C288">
        <v>51</v>
      </c>
      <c r="D288">
        <v>10000</v>
      </c>
      <c r="E288">
        <v>54</v>
      </c>
      <c r="F288">
        <f>[1]!wallScanTrans(B288,G256,H256,I256,L256)+J256</f>
        <v>48.230916880564827</v>
      </c>
      <c r="G288">
        <f t="shared" si="4"/>
        <v>0.61633925998059014</v>
      </c>
    </row>
    <row r="289" spans="1:7">
      <c r="A289">
        <v>31</v>
      </c>
      <c r="B289">
        <v>-77.72</v>
      </c>
      <c r="C289">
        <v>51</v>
      </c>
      <c r="D289">
        <v>10000</v>
      </c>
      <c r="E289">
        <v>53</v>
      </c>
      <c r="F289">
        <f>[1]!wallScanTrans(B289,G256,H256,I256,L256)+J256</f>
        <v>48.230916880564827</v>
      </c>
      <c r="G289">
        <f t="shared" si="4"/>
        <v>0.4291349773600287</v>
      </c>
    </row>
    <row r="290" spans="1:7">
      <c r="A290">
        <v>32</v>
      </c>
      <c r="B290">
        <v>-77.775000000000006</v>
      </c>
      <c r="C290">
        <v>51</v>
      </c>
      <c r="D290">
        <v>10000</v>
      </c>
      <c r="E290">
        <v>45</v>
      </c>
      <c r="F290">
        <f>[1]!wallScanTrans(B290,G256,H256,I256,L256)+J256</f>
        <v>48.230916880564827</v>
      </c>
      <c r="G290">
        <f t="shared" si="4"/>
        <v>0.23197386420263896</v>
      </c>
    </row>
    <row r="291" spans="1:7">
      <c r="A291">
        <v>33</v>
      </c>
      <c r="B291">
        <v>-77.844999999999999</v>
      </c>
      <c r="C291">
        <v>51</v>
      </c>
      <c r="D291">
        <v>10000</v>
      </c>
      <c r="E291">
        <v>46</v>
      </c>
      <c r="F291">
        <f>[1]!wallScanTrans(B291,G256,H256,I256,L256)+J256</f>
        <v>48.230916880564827</v>
      </c>
      <c r="G291">
        <f t="shared" si="4"/>
        <v>0.1081954375649804</v>
      </c>
    </row>
    <row r="292" spans="1:7">
      <c r="A292" t="s">
        <v>0</v>
      </c>
    </row>
    <row r="293" spans="1:7">
      <c r="A293" t="s">
        <v>0</v>
      </c>
    </row>
    <row r="294" spans="1:7">
      <c r="A294" t="s">
        <v>0</v>
      </c>
    </row>
    <row r="295" spans="1:7">
      <c r="A295" t="s">
        <v>0</v>
      </c>
    </row>
    <row r="296" spans="1:7">
      <c r="A296" t="s">
        <v>24</v>
      </c>
    </row>
    <row r="297" spans="1:7">
      <c r="A297" t="s">
        <v>2</v>
      </c>
    </row>
    <row r="298" spans="1:7">
      <c r="A298" t="s">
        <v>15</v>
      </c>
    </row>
    <row r="299" spans="1:7">
      <c r="A299" t="s">
        <v>4</v>
      </c>
    </row>
    <row r="300" spans="1:7">
      <c r="A300" t="s">
        <v>5</v>
      </c>
    </row>
    <row r="301" spans="1:7">
      <c r="A301" t="s">
        <v>6</v>
      </c>
    </row>
    <row r="302" spans="1:7">
      <c r="A302" t="s">
        <v>7</v>
      </c>
    </row>
    <row r="303" spans="1:7">
      <c r="A303" t="s">
        <v>25</v>
      </c>
    </row>
    <row r="304" spans="1:7">
      <c r="A304" t="s">
        <v>9</v>
      </c>
    </row>
    <row r="305" spans="1:12">
      <c r="A305" t="s">
        <v>10</v>
      </c>
      <c r="G305" t="s">
        <v>81</v>
      </c>
      <c r="H305" t="s">
        <v>82</v>
      </c>
      <c r="I305" t="s">
        <v>83</v>
      </c>
      <c r="J305" t="s">
        <v>84</v>
      </c>
      <c r="L305" t="s">
        <v>42</v>
      </c>
    </row>
    <row r="306" spans="1:12">
      <c r="A306" t="s">
        <v>11</v>
      </c>
      <c r="G306">
        <v>136.26303778260225</v>
      </c>
      <c r="H306">
        <v>-76.540572290123947</v>
      </c>
      <c r="I306">
        <v>0.36930025796781119</v>
      </c>
      <c r="J306">
        <v>50.489436713338513</v>
      </c>
      <c r="L306">
        <v>90</v>
      </c>
    </row>
    <row r="307" spans="1:12">
      <c r="A307" t="s">
        <v>0</v>
      </c>
    </row>
    <row r="308" spans="1:12">
      <c r="A308" t="s">
        <v>63</v>
      </c>
      <c r="B308" t="s">
        <v>55</v>
      </c>
      <c r="C308" t="s">
        <v>45</v>
      </c>
      <c r="D308" t="s">
        <v>62</v>
      </c>
      <c r="E308" t="s">
        <v>61</v>
      </c>
      <c r="F308" t="s">
        <v>85</v>
      </c>
      <c r="G308" t="s">
        <v>86</v>
      </c>
      <c r="H308" t="s">
        <v>87</v>
      </c>
    </row>
    <row r="309" spans="1:12">
      <c r="A309">
        <v>1</v>
      </c>
      <c r="B309">
        <v>-75.650000000000006</v>
      </c>
      <c r="C309">
        <v>51</v>
      </c>
      <c r="D309">
        <v>10000</v>
      </c>
      <c r="E309">
        <v>180</v>
      </c>
      <c r="F309">
        <f>[1]!wallScanTrans(B309,G306,H306,I306,L306)+J306</f>
        <v>186.75247449594076</v>
      </c>
      <c r="G309">
        <f>(F309-E309)^2/E309</f>
        <v>0.25331062121294678</v>
      </c>
      <c r="H309">
        <f>SUM(G309:G341)/(COUNT(G309:G341)-4)</f>
        <v>1.358135847625332</v>
      </c>
    </row>
    <row r="310" spans="1:12">
      <c r="A310">
        <v>2</v>
      </c>
      <c r="B310">
        <v>-75.739999999999995</v>
      </c>
      <c r="C310">
        <v>51</v>
      </c>
      <c r="D310">
        <v>10000</v>
      </c>
      <c r="E310">
        <v>162</v>
      </c>
      <c r="F310">
        <f>[1]!wallScanTrans(B310,G306,H306,I306,L306)+J306</f>
        <v>186.75247449594076</v>
      </c>
      <c r="G310">
        <f t="shared" ref="G310:G341" si="5">(F310-E310)^2/E310</f>
        <v>3.7820061337789981</v>
      </c>
    </row>
    <row r="311" spans="1:12">
      <c r="A311">
        <v>3</v>
      </c>
      <c r="B311">
        <v>-75.8</v>
      </c>
      <c r="C311">
        <v>51</v>
      </c>
      <c r="D311">
        <v>10000</v>
      </c>
      <c r="E311">
        <v>171</v>
      </c>
      <c r="F311">
        <f>[1]!wallScanTrans(B311,G306,H306,I306,L306)+J306</f>
        <v>186.75247449594076</v>
      </c>
      <c r="G311">
        <f t="shared" si="5"/>
        <v>1.4511137587442344</v>
      </c>
    </row>
    <row r="312" spans="1:12">
      <c r="A312">
        <v>4</v>
      </c>
      <c r="B312">
        <v>-75.87</v>
      </c>
      <c r="C312">
        <v>51</v>
      </c>
      <c r="D312">
        <v>10000</v>
      </c>
      <c r="E312">
        <v>199</v>
      </c>
      <c r="F312">
        <f>[1]!wallScanTrans(B312,G306,H306,I306,L306)+J306</f>
        <v>186.75247449594076</v>
      </c>
      <c r="G312">
        <f t="shared" si="5"/>
        <v>0.75377829634463089</v>
      </c>
    </row>
    <row r="313" spans="1:12">
      <c r="A313">
        <v>5</v>
      </c>
      <c r="B313">
        <v>-75.935000000000002</v>
      </c>
      <c r="C313">
        <v>51</v>
      </c>
      <c r="D313">
        <v>10000</v>
      </c>
      <c r="E313">
        <v>201</v>
      </c>
      <c r="F313">
        <f>[1]!wallScanTrans(B313,G306,H306,I306,L306)+J306</f>
        <v>186.75247449594076</v>
      </c>
      <c r="G313">
        <f t="shared" si="5"/>
        <v>1.0099103631284503</v>
      </c>
    </row>
    <row r="314" spans="1:12">
      <c r="A314">
        <v>6</v>
      </c>
      <c r="B314">
        <v>-75.995000000000005</v>
      </c>
      <c r="C314">
        <v>51</v>
      </c>
      <c r="D314">
        <v>10000</v>
      </c>
      <c r="E314">
        <v>178</v>
      </c>
      <c r="F314">
        <f>[1]!wallScanTrans(B314,G306,H306,I306,L306)+J306</f>
        <v>186.75247449594076</v>
      </c>
      <c r="G314">
        <f t="shared" si="5"/>
        <v>0.43036971798928908</v>
      </c>
    </row>
    <row r="315" spans="1:12">
      <c r="A315">
        <v>7</v>
      </c>
      <c r="B315">
        <v>-76.064999999999998</v>
      </c>
      <c r="C315">
        <v>51</v>
      </c>
      <c r="D315">
        <v>10000</v>
      </c>
      <c r="E315">
        <v>198</v>
      </c>
      <c r="F315">
        <f>[1]!wallScanTrans(B315,G306,H306,I306,L306)+J306</f>
        <v>186.75247449594076</v>
      </c>
      <c r="G315">
        <f t="shared" si="5"/>
        <v>0.63892338365890433</v>
      </c>
    </row>
    <row r="316" spans="1:12">
      <c r="A316">
        <v>8</v>
      </c>
      <c r="B316">
        <v>-76.125</v>
      </c>
      <c r="C316">
        <v>52</v>
      </c>
      <c r="D316">
        <v>10000</v>
      </c>
      <c r="E316">
        <v>222</v>
      </c>
      <c r="F316">
        <f>[1]!wallScanTrans(B316,G306,H306,I306,L306)+J306</f>
        <v>186.75247449594076</v>
      </c>
      <c r="G316">
        <f t="shared" si="5"/>
        <v>5.5963425863031828</v>
      </c>
    </row>
    <row r="317" spans="1:12">
      <c r="A317">
        <v>9</v>
      </c>
      <c r="B317">
        <v>-76.185000000000002</v>
      </c>
      <c r="C317">
        <v>51</v>
      </c>
      <c r="D317">
        <v>10000</v>
      </c>
      <c r="E317">
        <v>186</v>
      </c>
      <c r="F317">
        <f>[1]!wallScanTrans(B317,G306,H306,I306,L306)+J306</f>
        <v>186.75247449594076</v>
      </c>
      <c r="G317">
        <f t="shared" si="5"/>
        <v>3.0441820808672078E-3</v>
      </c>
    </row>
    <row r="318" spans="1:12">
      <c r="A318">
        <v>10</v>
      </c>
      <c r="B318">
        <v>-76.254999999999995</v>
      </c>
      <c r="C318">
        <v>50</v>
      </c>
      <c r="D318">
        <v>10000</v>
      </c>
      <c r="E318">
        <v>188</v>
      </c>
      <c r="F318">
        <f>[1]!wallScanTrans(B318,G306,H306,I306,L306)+J306</f>
        <v>186.75247449594076</v>
      </c>
      <c r="G318">
        <f t="shared" si="5"/>
        <v>8.2782972514801132E-3</v>
      </c>
    </row>
    <row r="319" spans="1:12">
      <c r="A319">
        <v>11</v>
      </c>
      <c r="B319">
        <v>-76.314999999999998</v>
      </c>
      <c r="C319">
        <v>51</v>
      </c>
      <c r="D319">
        <v>10000</v>
      </c>
      <c r="E319">
        <v>188</v>
      </c>
      <c r="F319">
        <f>[1]!wallScanTrans(B319,G306,H306,I306,L306)+J306</f>
        <v>185.48889776524419</v>
      </c>
      <c r="G319">
        <f t="shared" si="5"/>
        <v>3.3540608688274604E-2</v>
      </c>
    </row>
    <row r="320" spans="1:12">
      <c r="A320">
        <v>12</v>
      </c>
      <c r="B320">
        <v>-76.385000000000005</v>
      </c>
      <c r="C320">
        <v>50</v>
      </c>
      <c r="D320">
        <v>10000</v>
      </c>
      <c r="E320">
        <v>173</v>
      </c>
      <c r="F320">
        <f>[1]!wallScanTrans(B320,G306,H306,I306,L306)+J306</f>
        <v>175.61882423859353</v>
      </c>
      <c r="G320">
        <f t="shared" si="5"/>
        <v>3.9643008049971069E-2</v>
      </c>
    </row>
    <row r="321" spans="1:7">
      <c r="A321">
        <v>13</v>
      </c>
      <c r="B321">
        <v>-76.459999999999994</v>
      </c>
      <c r="C321">
        <v>51</v>
      </c>
      <c r="D321">
        <v>10000</v>
      </c>
      <c r="E321">
        <v>142</v>
      </c>
      <c r="F321">
        <f>[1]!wallScanTrans(B321,G306,H306,I306,L306)+J306</f>
        <v>154.17828563497145</v>
      </c>
      <c r="G321">
        <f t="shared" si="5"/>
        <v>1.0444411338517736</v>
      </c>
    </row>
    <row r="322" spans="1:7">
      <c r="A322">
        <v>14</v>
      </c>
      <c r="B322">
        <v>-76.515000000000001</v>
      </c>
      <c r="C322">
        <v>51</v>
      </c>
      <c r="D322">
        <v>10000</v>
      </c>
      <c r="E322">
        <v>139</v>
      </c>
      <c r="F322">
        <f>[1]!wallScanTrans(B322,G306,H306,I306,L306)+J306</f>
        <v>131.31149638318215</v>
      </c>
      <c r="G322">
        <f t="shared" si="5"/>
        <v>0.42527401342317428</v>
      </c>
    </row>
    <row r="323" spans="1:7">
      <c r="A323">
        <v>15</v>
      </c>
      <c r="B323">
        <v>-76.59</v>
      </c>
      <c r="C323">
        <v>51</v>
      </c>
      <c r="D323">
        <v>10000</v>
      </c>
      <c r="E323">
        <v>108</v>
      </c>
      <c r="F323">
        <f>[1]!wallScanTrans(B323,G306,H306,I306,L306)+J306</f>
        <v>95.269974910395774</v>
      </c>
      <c r="G323">
        <f t="shared" si="5"/>
        <v>1.5004957294625285</v>
      </c>
    </row>
    <row r="324" spans="1:7">
      <c r="A324">
        <v>16</v>
      </c>
      <c r="B324">
        <v>-76.650000000000006</v>
      </c>
      <c r="C324">
        <v>50</v>
      </c>
      <c r="D324">
        <v>10000</v>
      </c>
      <c r="E324">
        <v>65</v>
      </c>
      <c r="F324">
        <f>[1]!wallScanTrans(B324,G306,H306,I306,L306)+J306</f>
        <v>73.484262547326495</v>
      </c>
      <c r="G324">
        <f t="shared" si="5"/>
        <v>1.1074263226456469</v>
      </c>
    </row>
    <row r="325" spans="1:7">
      <c r="A325">
        <v>17</v>
      </c>
      <c r="B325">
        <v>-76.72</v>
      </c>
      <c r="C325">
        <v>50</v>
      </c>
      <c r="D325">
        <v>10000</v>
      </c>
      <c r="E325">
        <v>54</v>
      </c>
      <c r="F325">
        <f>[1]!wallScanTrans(B325,G306,H306,I306,L306)+J306</f>
        <v>57.159615080820039</v>
      </c>
      <c r="G325">
        <f t="shared" si="5"/>
        <v>0.18487347146195227</v>
      </c>
    </row>
    <row r="326" spans="1:7">
      <c r="A326">
        <v>18</v>
      </c>
      <c r="B326">
        <v>-76.775000000000006</v>
      </c>
      <c r="C326">
        <v>51</v>
      </c>
      <c r="D326">
        <v>10000</v>
      </c>
      <c r="E326">
        <v>58</v>
      </c>
      <c r="F326">
        <f>[1]!wallScanTrans(B326,G306,H306,I306,L306)+J306</f>
        <v>51.202075212065282</v>
      </c>
      <c r="G326">
        <f t="shared" si="5"/>
        <v>0.7967548521106429</v>
      </c>
    </row>
    <row r="327" spans="1:7">
      <c r="A327">
        <v>19</v>
      </c>
      <c r="B327">
        <v>-76.844999999999999</v>
      </c>
      <c r="C327">
        <v>51</v>
      </c>
      <c r="D327">
        <v>10000</v>
      </c>
      <c r="E327">
        <v>53</v>
      </c>
      <c r="F327">
        <f>[1]!wallScanTrans(B327,G306,H306,I306,L306)+J306</f>
        <v>50.489436713338513</v>
      </c>
      <c r="G327">
        <f t="shared" si="5"/>
        <v>0.11892317011948164</v>
      </c>
    </row>
    <row r="328" spans="1:7">
      <c r="A328">
        <v>20</v>
      </c>
      <c r="B328">
        <v>-76.91</v>
      </c>
      <c r="C328">
        <v>50</v>
      </c>
      <c r="D328">
        <v>10000</v>
      </c>
      <c r="E328">
        <v>58</v>
      </c>
      <c r="F328">
        <f>[1]!wallScanTrans(B328,G306,H306,I306,L306)+J306</f>
        <v>50.489436713338513</v>
      </c>
      <c r="G328">
        <f t="shared" si="5"/>
        <v>0.97256139453357582</v>
      </c>
    </row>
    <row r="329" spans="1:7">
      <c r="A329">
        <v>21</v>
      </c>
      <c r="B329">
        <v>-76.974999999999994</v>
      </c>
      <c r="C329">
        <v>51</v>
      </c>
      <c r="D329">
        <v>10000</v>
      </c>
      <c r="E329">
        <v>44</v>
      </c>
      <c r="F329">
        <f>[1]!wallScanTrans(B329,G306,H306,I306,L306)+J306</f>
        <v>50.489436713338513</v>
      </c>
      <c r="G329">
        <f t="shared" si="5"/>
        <v>0.95710883764604016</v>
      </c>
    </row>
    <row r="330" spans="1:7">
      <c r="A330">
        <v>22</v>
      </c>
      <c r="B330">
        <v>-77.034999999999997</v>
      </c>
      <c r="C330">
        <v>51</v>
      </c>
      <c r="D330">
        <v>10000</v>
      </c>
      <c r="E330">
        <v>60</v>
      </c>
      <c r="F330">
        <f>[1]!wallScanTrans(B330,G306,H306,I306,L306)+J306</f>
        <v>50.489436713338513</v>
      </c>
      <c r="G330">
        <f t="shared" si="5"/>
        <v>1.5075135671598892</v>
      </c>
    </row>
    <row r="331" spans="1:7">
      <c r="A331">
        <v>23</v>
      </c>
      <c r="B331">
        <v>-77.105000000000004</v>
      </c>
      <c r="C331">
        <v>50</v>
      </c>
      <c r="D331">
        <v>10000</v>
      </c>
      <c r="E331">
        <v>52</v>
      </c>
      <c r="F331">
        <f>[1]!wallScanTrans(B331,G306,H306,I306,L306)+J306</f>
        <v>50.489436713338513</v>
      </c>
      <c r="G331">
        <f t="shared" si="5"/>
        <v>4.3880796980952944E-2</v>
      </c>
    </row>
    <row r="332" spans="1:7">
      <c r="A332">
        <v>24</v>
      </c>
      <c r="B332">
        <v>-77.17</v>
      </c>
      <c r="C332">
        <v>51</v>
      </c>
      <c r="D332">
        <v>10000</v>
      </c>
      <c r="E332">
        <v>57</v>
      </c>
      <c r="F332">
        <f>[1]!wallScanTrans(B332,G306,H306,I306,L306)+J306</f>
        <v>50.489436713338513</v>
      </c>
      <c r="G332">
        <f t="shared" si="5"/>
        <v>0.74363919841446358</v>
      </c>
    </row>
    <row r="333" spans="1:7">
      <c r="A333">
        <v>25</v>
      </c>
      <c r="B333">
        <v>-77.23</v>
      </c>
      <c r="C333">
        <v>50</v>
      </c>
      <c r="D333">
        <v>10000</v>
      </c>
      <c r="E333">
        <v>47</v>
      </c>
      <c r="F333">
        <f>[1]!wallScanTrans(B333,G306,H306,I306,L306)+J306</f>
        <v>50.489436713338513</v>
      </c>
      <c r="G333">
        <f t="shared" si="5"/>
        <v>0.25906741651903586</v>
      </c>
    </row>
    <row r="334" spans="1:7">
      <c r="A334">
        <v>26</v>
      </c>
      <c r="B334">
        <v>-77.3</v>
      </c>
      <c r="C334">
        <v>50</v>
      </c>
      <c r="D334">
        <v>10000</v>
      </c>
      <c r="E334">
        <v>68</v>
      </c>
      <c r="F334">
        <f>[1]!wallScanTrans(B334,G306,H306,I306,L306)+J306</f>
        <v>50.489436713338513</v>
      </c>
      <c r="G334">
        <f t="shared" si="5"/>
        <v>4.5091150972967222</v>
      </c>
    </row>
    <row r="335" spans="1:7">
      <c r="A335">
        <v>27</v>
      </c>
      <c r="B335">
        <v>-77.364999999999995</v>
      </c>
      <c r="C335">
        <v>51</v>
      </c>
      <c r="D335">
        <v>10000</v>
      </c>
      <c r="E335">
        <v>35</v>
      </c>
      <c r="F335">
        <f>[1]!wallScanTrans(B335,G306,H306,I306,L306)+J306</f>
        <v>50.489436713338513</v>
      </c>
      <c r="G335">
        <f t="shared" si="5"/>
        <v>6.8549328484719707</v>
      </c>
    </row>
    <row r="336" spans="1:7">
      <c r="A336">
        <v>28</v>
      </c>
      <c r="B336">
        <v>-77.424999999999997</v>
      </c>
      <c r="C336">
        <v>50</v>
      </c>
      <c r="D336">
        <v>10000</v>
      </c>
      <c r="E336">
        <v>61</v>
      </c>
      <c r="F336">
        <f>[1]!wallScanTrans(B336,G306,H306,I306,L306)+J306</f>
        <v>50.489436713338513</v>
      </c>
      <c r="G336">
        <f t="shared" si="5"/>
        <v>1.8110154197199397</v>
      </c>
    </row>
    <row r="337" spans="1:7">
      <c r="A337">
        <v>29</v>
      </c>
      <c r="B337">
        <v>-77.495000000000005</v>
      </c>
      <c r="C337">
        <v>50</v>
      </c>
      <c r="D337">
        <v>10000</v>
      </c>
      <c r="E337">
        <v>57</v>
      </c>
      <c r="F337">
        <f>[1]!wallScanTrans(B337,G306,H306,I306,L306)+J306</f>
        <v>50.489436713338513</v>
      </c>
      <c r="G337">
        <f t="shared" si="5"/>
        <v>0.74363919841446358</v>
      </c>
    </row>
    <row r="338" spans="1:7">
      <c r="A338">
        <v>30</v>
      </c>
      <c r="B338">
        <v>-77.56</v>
      </c>
      <c r="C338">
        <v>51</v>
      </c>
      <c r="D338">
        <v>10000</v>
      </c>
      <c r="E338">
        <v>46</v>
      </c>
      <c r="F338">
        <f>[1]!wallScanTrans(B338,G306,H306,I306,L306)+J306</f>
        <v>50.489436713338513</v>
      </c>
      <c r="G338">
        <f t="shared" si="5"/>
        <v>0.43815308702329803</v>
      </c>
    </row>
    <row r="339" spans="1:7">
      <c r="A339">
        <v>31</v>
      </c>
      <c r="B339">
        <v>-77.625</v>
      </c>
      <c r="C339">
        <v>50</v>
      </c>
      <c r="D339">
        <v>10000</v>
      </c>
      <c r="E339">
        <v>46</v>
      </c>
      <c r="F339">
        <f>[1]!wallScanTrans(B339,G306,H306,I306,L306)+J306</f>
        <v>50.489436713338513</v>
      </c>
      <c r="G339">
        <f t="shared" si="5"/>
        <v>0.43815308702329803</v>
      </c>
    </row>
    <row r="340" spans="1:7">
      <c r="A340">
        <v>32</v>
      </c>
      <c r="B340">
        <v>-77.685000000000002</v>
      </c>
      <c r="C340">
        <v>51</v>
      </c>
      <c r="D340">
        <v>10000</v>
      </c>
      <c r="E340">
        <v>45</v>
      </c>
      <c r="F340">
        <f>[1]!wallScanTrans(B340,G306,H306,I306,L306)+J306</f>
        <v>50.489436713338513</v>
      </c>
      <c r="G340">
        <f t="shared" si="5"/>
        <v>0.66964256510552744</v>
      </c>
    </row>
    <row r="341" spans="1:7">
      <c r="A341">
        <v>33</v>
      </c>
      <c r="B341">
        <v>-77.754999999999995</v>
      </c>
      <c r="C341">
        <v>51</v>
      </c>
      <c r="D341">
        <v>10000</v>
      </c>
      <c r="E341">
        <v>47</v>
      </c>
      <c r="F341">
        <f>[1]!wallScanTrans(B341,G306,H306,I306,L306)+J306</f>
        <v>50.489436713338513</v>
      </c>
      <c r="G341">
        <f t="shared" si="5"/>
        <v>0.25906741651903586</v>
      </c>
    </row>
    <row r="342" spans="1:7">
      <c r="A342" t="s">
        <v>0</v>
      </c>
    </row>
    <row r="343" spans="1:7">
      <c r="A343" t="s">
        <v>0</v>
      </c>
    </row>
    <row r="344" spans="1:7">
      <c r="A344" t="s">
        <v>0</v>
      </c>
    </row>
    <row r="345" spans="1:7">
      <c r="A345" t="s">
        <v>0</v>
      </c>
    </row>
    <row r="346" spans="1:7">
      <c r="A346" t="s">
        <v>26</v>
      </c>
    </row>
    <row r="347" spans="1:7">
      <c r="A347" t="s">
        <v>2</v>
      </c>
    </row>
    <row r="348" spans="1:7">
      <c r="A348" t="s">
        <v>27</v>
      </c>
    </row>
    <row r="349" spans="1:7">
      <c r="A349" t="s">
        <v>4</v>
      </c>
    </row>
    <row r="350" spans="1:7">
      <c r="A350" t="s">
        <v>5</v>
      </c>
    </row>
    <row r="351" spans="1:7">
      <c r="A351" t="s">
        <v>6</v>
      </c>
    </row>
    <row r="352" spans="1:7">
      <c r="A352" t="s">
        <v>7</v>
      </c>
    </row>
    <row r="353" spans="1:12">
      <c r="A353" t="s">
        <v>28</v>
      </c>
    </row>
    <row r="354" spans="1:12">
      <c r="A354" t="s">
        <v>9</v>
      </c>
    </row>
    <row r="355" spans="1:12">
      <c r="A355" t="s">
        <v>10</v>
      </c>
      <c r="G355" t="s">
        <v>81</v>
      </c>
      <c r="H355" t="s">
        <v>82</v>
      </c>
      <c r="I355" t="s">
        <v>83</v>
      </c>
      <c r="J355" t="s">
        <v>84</v>
      </c>
      <c r="L355" t="s">
        <v>42</v>
      </c>
    </row>
    <row r="356" spans="1:12">
      <c r="A356" t="s">
        <v>11</v>
      </c>
      <c r="G356">
        <v>316.79644232953683</v>
      </c>
      <c r="H356">
        <v>-77.090173085164594</v>
      </c>
      <c r="I356">
        <v>0.29847781927625638</v>
      </c>
      <c r="J356">
        <v>154.62914283659029</v>
      </c>
      <c r="L356">
        <v>90</v>
      </c>
    </row>
    <row r="357" spans="1:12">
      <c r="A357" t="s">
        <v>0</v>
      </c>
    </row>
    <row r="358" spans="1:12">
      <c r="A358" t="s">
        <v>63</v>
      </c>
      <c r="B358" t="s">
        <v>55</v>
      </c>
      <c r="C358" t="s">
        <v>45</v>
      </c>
      <c r="D358" t="s">
        <v>62</v>
      </c>
      <c r="E358" t="s">
        <v>61</v>
      </c>
      <c r="F358" t="s">
        <v>85</v>
      </c>
      <c r="G358" t="s">
        <v>86</v>
      </c>
      <c r="H358" t="s">
        <v>87</v>
      </c>
    </row>
    <row r="359" spans="1:12">
      <c r="A359">
        <v>1</v>
      </c>
      <c r="B359">
        <v>-76.245000000000005</v>
      </c>
      <c r="C359">
        <v>152</v>
      </c>
      <c r="D359">
        <v>30000</v>
      </c>
      <c r="E359">
        <v>504</v>
      </c>
      <c r="F359">
        <f>[1]!wallScanTrans(B359,G356,H356,I356,L356)+J356</f>
        <v>471.42558516612712</v>
      </c>
      <c r="G359">
        <f>(F359-E359)^2/E359</f>
        <v>2.1053422654151537</v>
      </c>
      <c r="H359">
        <f>SUM(G359:G391)/(COUNT(G359:G391)-4)</f>
        <v>1.6230505736599423</v>
      </c>
    </row>
    <row r="360" spans="1:12">
      <c r="A360">
        <v>2</v>
      </c>
      <c r="B360">
        <v>-76.325000000000003</v>
      </c>
      <c r="C360">
        <v>151</v>
      </c>
      <c r="D360">
        <v>30000</v>
      </c>
      <c r="E360">
        <v>528</v>
      </c>
      <c r="F360">
        <f>[1]!wallScanTrans(B360,G356,H356,I356,L356)+J356</f>
        <v>471.42558516612712</v>
      </c>
      <c r="G360">
        <f t="shared" ref="G360:G391" si="6">(F360-E360)^2/E360</f>
        <v>6.061864420066545</v>
      </c>
    </row>
    <row r="361" spans="1:12">
      <c r="A361">
        <v>3</v>
      </c>
      <c r="B361">
        <v>-76.394999999999996</v>
      </c>
      <c r="C361">
        <v>151</v>
      </c>
      <c r="D361">
        <v>30000</v>
      </c>
      <c r="E361">
        <v>486</v>
      </c>
      <c r="F361">
        <f>[1]!wallScanTrans(B361,G356,H356,I356,L356)+J356</f>
        <v>471.42558516612712</v>
      </c>
      <c r="G361">
        <f t="shared" si="6"/>
        <v>0.43706495421772396</v>
      </c>
    </row>
    <row r="362" spans="1:12">
      <c r="A362">
        <v>4</v>
      </c>
      <c r="B362">
        <v>-76.454999999999998</v>
      </c>
      <c r="C362">
        <v>152</v>
      </c>
      <c r="D362">
        <v>30000</v>
      </c>
      <c r="E362">
        <v>485</v>
      </c>
      <c r="F362">
        <f>[1]!wallScanTrans(B362,G356,H356,I356,L356)+J356</f>
        <v>471.42558516612712</v>
      </c>
      <c r="G362">
        <f t="shared" si="6"/>
        <v>0.37992729501457334</v>
      </c>
    </row>
    <row r="363" spans="1:12">
      <c r="A363">
        <v>5</v>
      </c>
      <c r="B363">
        <v>-76.52</v>
      </c>
      <c r="C363">
        <v>152</v>
      </c>
      <c r="D363">
        <v>30000</v>
      </c>
      <c r="E363">
        <v>447</v>
      </c>
      <c r="F363">
        <f>[1]!wallScanTrans(B363,G356,H356,I356,L356)+J356</f>
        <v>471.42558516612712</v>
      </c>
      <c r="G363">
        <f t="shared" si="6"/>
        <v>1.3346962208226607</v>
      </c>
    </row>
    <row r="364" spans="1:12">
      <c r="A364">
        <v>6</v>
      </c>
      <c r="B364">
        <v>-76.584999999999994</v>
      </c>
      <c r="C364">
        <v>151</v>
      </c>
      <c r="D364">
        <v>30000</v>
      </c>
      <c r="E364">
        <v>480</v>
      </c>
      <c r="F364">
        <f>[1]!wallScanTrans(B364,G356,H356,I356,L356)+J356</f>
        <v>471.42558516612712</v>
      </c>
      <c r="G364">
        <f t="shared" si="6"/>
        <v>0.15316789529862349</v>
      </c>
    </row>
    <row r="365" spans="1:12">
      <c r="A365">
        <v>7</v>
      </c>
      <c r="B365">
        <v>-76.650000000000006</v>
      </c>
      <c r="C365">
        <v>151</v>
      </c>
      <c r="D365">
        <v>30000</v>
      </c>
      <c r="E365">
        <v>427</v>
      </c>
      <c r="F365">
        <f>[1]!wallScanTrans(B365,G356,H356,I356,L356)+J356</f>
        <v>471.42558516612712</v>
      </c>
      <c r="G365">
        <f t="shared" si="6"/>
        <v>4.6220904387653725</v>
      </c>
    </row>
    <row r="366" spans="1:12">
      <c r="A366">
        <v>8</v>
      </c>
      <c r="B366">
        <v>-76.715000000000003</v>
      </c>
      <c r="C366">
        <v>151</v>
      </c>
      <c r="D366">
        <v>30000</v>
      </c>
      <c r="E366">
        <v>461</v>
      </c>
      <c r="F366">
        <f>[1]!wallScanTrans(B366,G356,H356,I356,L356)+J356</f>
        <v>471.42558516612712</v>
      </c>
      <c r="G366">
        <f t="shared" si="6"/>
        <v>0.23577619534960925</v>
      </c>
    </row>
    <row r="367" spans="1:12">
      <c r="A367">
        <v>9</v>
      </c>
      <c r="B367">
        <v>-76.78</v>
      </c>
      <c r="C367">
        <v>151</v>
      </c>
      <c r="D367">
        <v>30000</v>
      </c>
      <c r="E367">
        <v>434</v>
      </c>
      <c r="F367">
        <f>[1]!wallScanTrans(B367,G356,H356,I356,L356)+J356</f>
        <v>471.42558516612712</v>
      </c>
      <c r="G367">
        <f t="shared" si="6"/>
        <v>3.2273604263295725</v>
      </c>
    </row>
    <row r="368" spans="1:12">
      <c r="A368">
        <v>10</v>
      </c>
      <c r="B368">
        <v>-76.855000000000004</v>
      </c>
      <c r="C368">
        <v>151</v>
      </c>
      <c r="D368">
        <v>30000</v>
      </c>
      <c r="E368">
        <v>477</v>
      </c>
      <c r="F368">
        <f>[1]!wallScanTrans(B368,G356,H356,I356,L356)+J356</f>
        <v>471.42558516612712</v>
      </c>
      <c r="G368">
        <f t="shared" si="6"/>
        <v>6.5144865283232711E-2</v>
      </c>
    </row>
    <row r="369" spans="1:7">
      <c r="A369">
        <v>11</v>
      </c>
      <c r="B369">
        <v>-76.92</v>
      </c>
      <c r="C369">
        <v>152</v>
      </c>
      <c r="D369">
        <v>30000</v>
      </c>
      <c r="E369">
        <v>460</v>
      </c>
      <c r="F369">
        <f>[1]!wallScanTrans(B369,G356,H356,I356,L356)+J356</f>
        <v>465.48220802818298</v>
      </c>
      <c r="G369">
        <f t="shared" si="6"/>
        <v>6.5336097531030285E-2</v>
      </c>
    </row>
    <row r="370" spans="1:7">
      <c r="A370">
        <v>12</v>
      </c>
      <c r="B370">
        <v>-76.974999999999994</v>
      </c>
      <c r="C370">
        <v>153</v>
      </c>
      <c r="D370">
        <v>30000</v>
      </c>
      <c r="E370">
        <v>463</v>
      </c>
      <c r="F370">
        <f>[1]!wallScanTrans(B370,G356,H356,I356,L356)+J356</f>
        <v>438.73401212359897</v>
      </c>
      <c r="G370">
        <f t="shared" si="6"/>
        <v>1.2717886989581892</v>
      </c>
    </row>
    <row r="371" spans="1:7">
      <c r="A371">
        <v>13</v>
      </c>
      <c r="B371">
        <v>-77.040000000000006</v>
      </c>
      <c r="C371">
        <v>152</v>
      </c>
      <c r="D371">
        <v>30000</v>
      </c>
      <c r="E371">
        <v>363</v>
      </c>
      <c r="F371">
        <f>[1]!wallScanTrans(B371,G356,H356,I356,L356)+J356</f>
        <v>379.38606440442294</v>
      </c>
      <c r="G371">
        <f t="shared" si="6"/>
        <v>0.73967797979585814</v>
      </c>
    </row>
    <row r="372" spans="1:7">
      <c r="A372">
        <v>14</v>
      </c>
      <c r="B372">
        <v>-77.114999999999995</v>
      </c>
      <c r="C372">
        <v>152</v>
      </c>
      <c r="D372">
        <v>30000</v>
      </c>
      <c r="E372">
        <v>284</v>
      </c>
      <c r="F372">
        <f>[1]!wallScanTrans(B372,G356,H356,I356,L356)+J356</f>
        <v>277.95375089856975</v>
      </c>
      <c r="G372">
        <f t="shared" si="6"/>
        <v>0.12872228238220454</v>
      </c>
    </row>
    <row r="373" spans="1:7">
      <c r="A373">
        <v>15</v>
      </c>
      <c r="B373">
        <v>-77.185000000000002</v>
      </c>
      <c r="C373">
        <v>151</v>
      </c>
      <c r="D373">
        <v>30000</v>
      </c>
      <c r="E373">
        <v>196</v>
      </c>
      <c r="F373">
        <f>[1]!wallScanTrans(B373,G356,H356,I356,L356)+J356</f>
        <v>202.66698519428942</v>
      </c>
      <c r="G373">
        <f t="shared" si="6"/>
        <v>0.22677903867793056</v>
      </c>
    </row>
    <row r="374" spans="1:7">
      <c r="A374">
        <v>16</v>
      </c>
      <c r="B374">
        <v>-77.245000000000005</v>
      </c>
      <c r="C374">
        <v>153</v>
      </c>
      <c r="D374">
        <v>30000</v>
      </c>
      <c r="E374">
        <v>174</v>
      </c>
      <c r="F374">
        <f>[1]!wallScanTrans(B374,G356,H356,I356,L356)+J356</f>
        <v>165.87191520177302</v>
      </c>
      <c r="G374">
        <f t="shared" si="6"/>
        <v>0.37968829015614086</v>
      </c>
    </row>
    <row r="375" spans="1:7">
      <c r="A375">
        <v>17</v>
      </c>
      <c r="B375">
        <v>-77.31</v>
      </c>
      <c r="C375">
        <v>152</v>
      </c>
      <c r="D375">
        <v>30000</v>
      </c>
      <c r="E375">
        <v>133</v>
      </c>
      <c r="F375">
        <f>[1]!wallScanTrans(B375,G356,H356,I356,L356)+J356</f>
        <v>154.62914283659029</v>
      </c>
      <c r="G375">
        <f t="shared" si="6"/>
        <v>3.5174422544783841</v>
      </c>
    </row>
    <row r="376" spans="1:7">
      <c r="A376">
        <v>18</v>
      </c>
      <c r="B376">
        <v>-77.375</v>
      </c>
      <c r="C376">
        <v>155</v>
      </c>
      <c r="D376">
        <v>30000</v>
      </c>
      <c r="E376">
        <v>147</v>
      </c>
      <c r="F376">
        <f>[1]!wallScanTrans(B376,G356,H356,I356,L356)+J356</f>
        <v>154.62914283659029</v>
      </c>
      <c r="G376">
        <f t="shared" si="6"/>
        <v>0.39594435660610167</v>
      </c>
    </row>
    <row r="377" spans="1:7">
      <c r="A377">
        <v>19</v>
      </c>
      <c r="B377">
        <v>-77.44</v>
      </c>
      <c r="C377">
        <v>153</v>
      </c>
      <c r="D377">
        <v>30000</v>
      </c>
      <c r="E377">
        <v>174</v>
      </c>
      <c r="F377">
        <f>[1]!wallScanTrans(B377,G356,H356,I356,L356)+J356</f>
        <v>154.62914283659029</v>
      </c>
      <c r="G377">
        <f t="shared" si="6"/>
        <v>2.1564948692254098</v>
      </c>
    </row>
    <row r="378" spans="1:7">
      <c r="A378">
        <v>20</v>
      </c>
      <c r="B378">
        <v>-77.5</v>
      </c>
      <c r="C378">
        <v>153</v>
      </c>
      <c r="D378">
        <v>30000</v>
      </c>
      <c r="E378">
        <v>169</v>
      </c>
      <c r="F378">
        <f>[1]!wallScanTrans(B378,G356,H356,I356,L356)+J356</f>
        <v>154.62914283659029</v>
      </c>
      <c r="G378">
        <f t="shared" si="6"/>
        <v>1.2220209207758825</v>
      </c>
    </row>
    <row r="379" spans="1:7">
      <c r="A379">
        <v>21</v>
      </c>
      <c r="B379">
        <v>-77.569999999999993</v>
      </c>
      <c r="C379">
        <v>152</v>
      </c>
      <c r="D379">
        <v>30000</v>
      </c>
      <c r="E379">
        <v>136</v>
      </c>
      <c r="F379">
        <f>[1]!wallScanTrans(B379,G356,H356,I356,L356)+J356</f>
        <v>154.62914283659029</v>
      </c>
      <c r="G379">
        <f t="shared" si="6"/>
        <v>2.5518011972506129</v>
      </c>
    </row>
    <row r="380" spans="1:7">
      <c r="A380">
        <v>22</v>
      </c>
      <c r="B380">
        <v>-77.63</v>
      </c>
      <c r="C380">
        <v>153</v>
      </c>
      <c r="D380">
        <v>30000</v>
      </c>
      <c r="E380">
        <v>162</v>
      </c>
      <c r="F380">
        <f>[1]!wallScanTrans(B380,G356,H356,I356,L356)+J356</f>
        <v>154.62914283659029</v>
      </c>
      <c r="G380">
        <f t="shared" si="6"/>
        <v>0.33536750199622367</v>
      </c>
    </row>
    <row r="381" spans="1:7">
      <c r="A381">
        <v>23</v>
      </c>
      <c r="B381">
        <v>-77.7</v>
      </c>
      <c r="C381">
        <v>152</v>
      </c>
      <c r="D381">
        <v>30000</v>
      </c>
      <c r="E381">
        <v>166</v>
      </c>
      <c r="F381">
        <f>[1]!wallScanTrans(B381,G356,H356,I356,L356)+J356</f>
        <v>154.62914283659029</v>
      </c>
      <c r="G381">
        <f t="shared" si="6"/>
        <v>0.77889393151003561</v>
      </c>
    </row>
    <row r="382" spans="1:7">
      <c r="A382">
        <v>24</v>
      </c>
      <c r="B382">
        <v>-77.77</v>
      </c>
      <c r="C382">
        <v>153</v>
      </c>
      <c r="D382">
        <v>30000</v>
      </c>
      <c r="E382">
        <v>132</v>
      </c>
      <c r="F382">
        <f>[1]!wallScanTrans(B382,G356,H356,I356,L356)+J356</f>
        <v>154.62914283659029</v>
      </c>
      <c r="G382">
        <f t="shared" si="6"/>
        <v>3.8793795872636787</v>
      </c>
    </row>
    <row r="383" spans="1:7">
      <c r="A383">
        <v>25</v>
      </c>
      <c r="B383">
        <v>-77.83</v>
      </c>
      <c r="C383">
        <v>153</v>
      </c>
      <c r="D383">
        <v>30000</v>
      </c>
      <c r="E383">
        <v>184</v>
      </c>
      <c r="F383">
        <f>[1]!wallScanTrans(B383,G356,H356,I356,L356)+J356</f>
        <v>154.62914283659029</v>
      </c>
      <c r="G383">
        <f t="shared" si="6"/>
        <v>4.688300274529432</v>
      </c>
    </row>
    <row r="384" spans="1:7">
      <c r="A384">
        <v>26</v>
      </c>
      <c r="B384">
        <v>-77.894999999999996</v>
      </c>
      <c r="C384">
        <v>153</v>
      </c>
      <c r="D384">
        <v>30000</v>
      </c>
      <c r="E384">
        <v>132</v>
      </c>
      <c r="F384">
        <f>[1]!wallScanTrans(B384,G356,H356,I356,L356)+J356</f>
        <v>154.62914283659029</v>
      </c>
      <c r="G384">
        <f t="shared" si="6"/>
        <v>3.8793795872636787</v>
      </c>
    </row>
    <row r="385" spans="1:7">
      <c r="A385">
        <v>27</v>
      </c>
      <c r="B385">
        <v>-77.954999999999998</v>
      </c>
      <c r="C385">
        <v>153</v>
      </c>
      <c r="D385">
        <v>30000</v>
      </c>
      <c r="E385">
        <v>160</v>
      </c>
      <c r="F385">
        <f>[1]!wallScanTrans(B385,G356,H356,I356,L356)+J356</f>
        <v>154.62914283659029</v>
      </c>
      <c r="G385">
        <f t="shared" si="6"/>
        <v>0.1802881666859337</v>
      </c>
    </row>
    <row r="386" spans="1:7">
      <c r="A386">
        <v>28</v>
      </c>
      <c r="B386">
        <v>-78.015000000000001</v>
      </c>
      <c r="C386">
        <v>154</v>
      </c>
      <c r="D386">
        <v>30000</v>
      </c>
      <c r="E386">
        <v>158</v>
      </c>
      <c r="F386">
        <f>[1]!wallScanTrans(B386,G356,H356,I356,L356)+J356</f>
        <v>154.62914283659029</v>
      </c>
      <c r="G386">
        <f t="shared" si="6"/>
        <v>7.1915683646269338E-2</v>
      </c>
    </row>
    <row r="387" spans="1:7">
      <c r="A387">
        <v>29</v>
      </c>
      <c r="B387">
        <v>-78.09</v>
      </c>
      <c r="C387">
        <v>153</v>
      </c>
      <c r="D387">
        <v>30000</v>
      </c>
      <c r="E387">
        <v>158</v>
      </c>
      <c r="F387">
        <f>[1]!wallScanTrans(B387,G356,H356,I356,L356)+J356</f>
        <v>154.62914283659029</v>
      </c>
      <c r="G387">
        <f t="shared" si="6"/>
        <v>7.1915683646269338E-2</v>
      </c>
    </row>
    <row r="388" spans="1:7">
      <c r="A388">
        <v>30</v>
      </c>
      <c r="B388">
        <v>-78.150000000000006</v>
      </c>
      <c r="C388">
        <v>154</v>
      </c>
      <c r="D388">
        <v>30000</v>
      </c>
      <c r="E388">
        <v>170</v>
      </c>
      <c r="F388">
        <f>[1]!wallScanTrans(B388,G356,H356,I356,L356)+J356</f>
        <v>154.62914283659029</v>
      </c>
      <c r="G388">
        <f t="shared" si="6"/>
        <v>1.389783823164374</v>
      </c>
    </row>
    <row r="389" spans="1:7">
      <c r="A389">
        <v>31</v>
      </c>
      <c r="B389">
        <v>-78.209999999999994</v>
      </c>
      <c r="C389">
        <v>153</v>
      </c>
      <c r="D389">
        <v>30000</v>
      </c>
      <c r="E389">
        <v>159</v>
      </c>
      <c r="F389">
        <f>[1]!wallScanTrans(B389,G356,H356,I356,L356)+J356</f>
        <v>154.62914283659029</v>
      </c>
      <c r="G389">
        <f t="shared" si="6"/>
        <v>0.12015341096182373</v>
      </c>
    </row>
    <row r="390" spans="1:7">
      <c r="A390">
        <v>32</v>
      </c>
      <c r="B390">
        <v>-78.28</v>
      </c>
      <c r="C390">
        <v>153</v>
      </c>
      <c r="D390">
        <v>30000</v>
      </c>
      <c r="E390">
        <v>161</v>
      </c>
      <c r="F390">
        <f>[1]!wallScanTrans(B390,G356,H356,I356,L356)+J356</f>
        <v>154.62914283659029</v>
      </c>
      <c r="G390">
        <f t="shared" si="6"/>
        <v>0.25209826705943361</v>
      </c>
    </row>
    <row r="391" spans="1:7">
      <c r="A391">
        <v>33</v>
      </c>
      <c r="B391">
        <v>-78.34</v>
      </c>
      <c r="C391">
        <v>153</v>
      </c>
      <c r="D391">
        <v>30000</v>
      </c>
      <c r="E391">
        <v>150</v>
      </c>
      <c r="F391">
        <f>[1]!wallScanTrans(B391,G356,H356,I356,L356)+J356</f>
        <v>154.62914283659029</v>
      </c>
      <c r="G391">
        <f t="shared" si="6"/>
        <v>0.14285975601036799</v>
      </c>
    </row>
    <row r="392" spans="1:7">
      <c r="A392" t="s">
        <v>0</v>
      </c>
    </row>
    <row r="393" spans="1:7">
      <c r="A393" t="s">
        <v>0</v>
      </c>
    </row>
    <row r="394" spans="1:7">
      <c r="A394" t="s">
        <v>0</v>
      </c>
    </row>
    <row r="395" spans="1:7">
      <c r="A395" t="s">
        <v>0</v>
      </c>
    </row>
    <row r="396" spans="1:7">
      <c r="A396" t="s">
        <v>29</v>
      </c>
    </row>
    <row r="397" spans="1:7">
      <c r="A397" t="s">
        <v>2</v>
      </c>
    </row>
    <row r="398" spans="1:7">
      <c r="A398" t="s">
        <v>15</v>
      </c>
    </row>
    <row r="399" spans="1:7">
      <c r="A399" t="s">
        <v>4</v>
      </c>
    </row>
    <row r="400" spans="1:7">
      <c r="A400" t="s">
        <v>5</v>
      </c>
    </row>
    <row r="401" spans="1:12">
      <c r="A401" t="s">
        <v>6</v>
      </c>
    </row>
    <row r="402" spans="1:12">
      <c r="A402" t="s">
        <v>7</v>
      </c>
    </row>
    <row r="403" spans="1:12">
      <c r="A403" t="s">
        <v>30</v>
      </c>
    </row>
    <row r="404" spans="1:12">
      <c r="A404" t="s">
        <v>9</v>
      </c>
    </row>
    <row r="405" spans="1:12">
      <c r="A405" t="s">
        <v>10</v>
      </c>
      <c r="G405" t="s">
        <v>81</v>
      </c>
      <c r="H405" t="s">
        <v>82</v>
      </c>
      <c r="I405" t="s">
        <v>83</v>
      </c>
      <c r="J405" t="s">
        <v>84</v>
      </c>
      <c r="L405" t="s">
        <v>42</v>
      </c>
    </row>
    <row r="406" spans="1:12">
      <c r="A406" t="s">
        <v>11</v>
      </c>
      <c r="G406">
        <v>114.78044117422392</v>
      </c>
      <c r="H406">
        <v>-77.085847627558266</v>
      </c>
      <c r="I406">
        <v>0.34515871674344634</v>
      </c>
      <c r="J406">
        <v>46.909636242883828</v>
      </c>
      <c r="L406">
        <v>90</v>
      </c>
    </row>
    <row r="407" spans="1:12">
      <c r="A407" t="s">
        <v>0</v>
      </c>
    </row>
    <row r="408" spans="1:12">
      <c r="A408" t="s">
        <v>63</v>
      </c>
      <c r="B408" t="s">
        <v>55</v>
      </c>
      <c r="C408" t="s">
        <v>45</v>
      </c>
      <c r="D408" t="s">
        <v>62</v>
      </c>
      <c r="E408" t="s">
        <v>61</v>
      </c>
      <c r="F408" t="s">
        <v>85</v>
      </c>
      <c r="G408" t="s">
        <v>86</v>
      </c>
      <c r="H408" t="s">
        <v>87</v>
      </c>
    </row>
    <row r="409" spans="1:12">
      <c r="A409">
        <v>1</v>
      </c>
      <c r="B409">
        <v>-76.37</v>
      </c>
      <c r="C409">
        <v>50</v>
      </c>
      <c r="D409">
        <v>10000</v>
      </c>
      <c r="E409">
        <v>173</v>
      </c>
      <c r="F409">
        <f>[1]!wallScanTrans(B409,G406,H406,I406,L406)+J406</f>
        <v>161.69007741710774</v>
      </c>
      <c r="G409">
        <f>(F409-E409)^2/E409</f>
        <v>0.73938929960124988</v>
      </c>
      <c r="H409">
        <f>SUM(G409:G441)/(COUNT(G409:G441)-4)</f>
        <v>2.0968834845975906</v>
      </c>
    </row>
    <row r="410" spans="1:12">
      <c r="A410">
        <v>2</v>
      </c>
      <c r="B410">
        <v>-76.45</v>
      </c>
      <c r="C410">
        <v>51</v>
      </c>
      <c r="D410">
        <v>10000</v>
      </c>
      <c r="E410">
        <v>156</v>
      </c>
      <c r="F410">
        <f>[1]!wallScanTrans(B410,G406,H406,I406,L406)+J406</f>
        <v>161.69007741710774</v>
      </c>
      <c r="G410">
        <f t="shared" ref="G410:G441" si="7">(F410-E410)^2/E410</f>
        <v>0.20754475008127907</v>
      </c>
    </row>
    <row r="411" spans="1:12">
      <c r="A411">
        <v>3</v>
      </c>
      <c r="B411">
        <v>-76.52</v>
      </c>
      <c r="C411">
        <v>51</v>
      </c>
      <c r="D411">
        <v>10000</v>
      </c>
      <c r="E411">
        <v>143</v>
      </c>
      <c r="F411">
        <f>[1]!wallScanTrans(B411,G406,H406,I406,L406)+J406</f>
        <v>161.69007741710774</v>
      </c>
      <c r="G411">
        <f t="shared" si="7"/>
        <v>2.4427901668355307</v>
      </c>
    </row>
    <row r="412" spans="1:12">
      <c r="A412">
        <v>4</v>
      </c>
      <c r="B412">
        <v>-76.58</v>
      </c>
      <c r="C412">
        <v>51</v>
      </c>
      <c r="D412">
        <v>10000</v>
      </c>
      <c r="E412">
        <v>158</v>
      </c>
      <c r="F412">
        <f>[1]!wallScanTrans(B412,G406,H406,I406,L406)+J406</f>
        <v>161.69007741710774</v>
      </c>
      <c r="G412">
        <f t="shared" si="7"/>
        <v>8.618146420410483E-2</v>
      </c>
    </row>
    <row r="413" spans="1:12">
      <c r="A413">
        <v>5</v>
      </c>
      <c r="B413">
        <v>-76.650000000000006</v>
      </c>
      <c r="C413">
        <v>51</v>
      </c>
      <c r="D413">
        <v>10000</v>
      </c>
      <c r="E413">
        <v>150</v>
      </c>
      <c r="F413">
        <f>[1]!wallScanTrans(B413,G406,H406,I406,L406)+J406</f>
        <v>161.69007741710774</v>
      </c>
      <c r="G413">
        <f t="shared" si="7"/>
        <v>0.91105273345314985</v>
      </c>
    </row>
    <row r="414" spans="1:12">
      <c r="A414">
        <v>6</v>
      </c>
      <c r="B414">
        <v>-76.704999999999998</v>
      </c>
      <c r="C414">
        <v>50</v>
      </c>
      <c r="D414">
        <v>10000</v>
      </c>
      <c r="E414">
        <v>154</v>
      </c>
      <c r="F414">
        <f>[1]!wallScanTrans(B414,G406,H406,I406,L406)+J406</f>
        <v>161.69007741710774</v>
      </c>
      <c r="G414">
        <f t="shared" si="7"/>
        <v>0.38400838104617219</v>
      </c>
    </row>
    <row r="415" spans="1:12">
      <c r="A415">
        <v>7</v>
      </c>
      <c r="B415">
        <v>-76.775000000000006</v>
      </c>
      <c r="C415">
        <v>50</v>
      </c>
      <c r="D415">
        <v>10000</v>
      </c>
      <c r="E415">
        <v>187</v>
      </c>
      <c r="F415">
        <f>[1]!wallScanTrans(B415,G406,H406,I406,L406)+J406</f>
        <v>161.69007741710774</v>
      </c>
      <c r="G415">
        <f t="shared" si="7"/>
        <v>3.4256266371764674</v>
      </c>
    </row>
    <row r="416" spans="1:12">
      <c r="A416">
        <v>8</v>
      </c>
      <c r="B416">
        <v>-76.849999999999994</v>
      </c>
      <c r="C416">
        <v>50</v>
      </c>
      <c r="D416">
        <v>10000</v>
      </c>
      <c r="E416">
        <v>181</v>
      </c>
      <c r="F416">
        <f>[1]!wallScanTrans(B416,G406,H406,I406,L406)+J406</f>
        <v>161.62503483850216</v>
      </c>
      <c r="G416">
        <f t="shared" si="7"/>
        <v>2.073973895078757</v>
      </c>
    </row>
    <row r="417" spans="1:7">
      <c r="A417">
        <v>9</v>
      </c>
      <c r="B417">
        <v>-76.91</v>
      </c>
      <c r="C417">
        <v>51</v>
      </c>
      <c r="D417">
        <v>10000</v>
      </c>
      <c r="E417">
        <v>168</v>
      </c>
      <c r="F417">
        <f>[1]!wallScanTrans(B417,G406,H406,I406,L406)+J406</f>
        <v>157.20666880188691</v>
      </c>
      <c r="G417">
        <f t="shared" si="7"/>
        <v>0.69342856162000854</v>
      </c>
    </row>
    <row r="418" spans="1:7">
      <c r="A418">
        <v>10</v>
      </c>
      <c r="B418">
        <v>-76.97</v>
      </c>
      <c r="C418">
        <v>51</v>
      </c>
      <c r="D418">
        <v>10000</v>
      </c>
      <c r="E418">
        <v>137</v>
      </c>
      <c r="F418">
        <f>[1]!wallScanTrans(B418,G406,H406,I406,L406)+J406</f>
        <v>145.85144651518726</v>
      </c>
      <c r="G418">
        <f t="shared" si="7"/>
        <v>0.57188398110380101</v>
      </c>
    </row>
    <row r="419" spans="1:7">
      <c r="A419">
        <v>11</v>
      </c>
      <c r="B419">
        <v>-77.034999999999997</v>
      </c>
      <c r="C419">
        <v>50</v>
      </c>
      <c r="D419">
        <v>10000</v>
      </c>
      <c r="E419">
        <v>125</v>
      </c>
      <c r="F419">
        <f>[1]!wallScanTrans(B419,G406,H406,I406,L406)+J406</f>
        <v>125.72190611682885</v>
      </c>
      <c r="G419">
        <f t="shared" si="7"/>
        <v>4.1691875321192466E-3</v>
      </c>
    </row>
    <row r="420" spans="1:7">
      <c r="A420">
        <v>12</v>
      </c>
      <c r="B420">
        <v>-77.105000000000004</v>
      </c>
      <c r="C420">
        <v>51</v>
      </c>
      <c r="D420">
        <v>10000</v>
      </c>
      <c r="E420">
        <v>97</v>
      </c>
      <c r="F420">
        <f>[1]!wallScanTrans(B420,G406,H406,I406,L406)+J406</f>
        <v>95.646130091525293</v>
      </c>
      <c r="G420">
        <f t="shared" si="7"/>
        <v>1.8896533289415571E-2</v>
      </c>
    </row>
    <row r="421" spans="1:7">
      <c r="A421">
        <v>13</v>
      </c>
      <c r="B421">
        <v>-77.165000000000006</v>
      </c>
      <c r="C421">
        <v>51</v>
      </c>
      <c r="D421">
        <v>10000</v>
      </c>
      <c r="E421">
        <v>73</v>
      </c>
      <c r="F421">
        <f>[1]!wallScanTrans(B421,G406,H406,I406,L406)+J406</f>
        <v>73.111556391349353</v>
      </c>
      <c r="G421">
        <f t="shared" si="7"/>
        <v>1.7047710206698674E-4</v>
      </c>
    </row>
    <row r="422" spans="1:7">
      <c r="A422">
        <v>14</v>
      </c>
      <c r="B422">
        <v>-77.23</v>
      </c>
      <c r="C422">
        <v>51</v>
      </c>
      <c r="D422">
        <v>10000</v>
      </c>
      <c r="E422">
        <v>59</v>
      </c>
      <c r="F422">
        <f>[1]!wallScanTrans(B422,G406,H406,I406,L406)+J406</f>
        <v>56.527151137261868</v>
      </c>
      <c r="G422">
        <f t="shared" si="7"/>
        <v>0.10364375420246229</v>
      </c>
    </row>
    <row r="423" spans="1:7">
      <c r="A423">
        <v>15</v>
      </c>
      <c r="B423">
        <v>-77.31</v>
      </c>
      <c r="C423">
        <v>50</v>
      </c>
      <c r="D423">
        <v>10000</v>
      </c>
      <c r="E423">
        <v>41</v>
      </c>
      <c r="F423">
        <f>[1]!wallScanTrans(B423,G406,H406,I406,L406)+J406</f>
        <v>47.291621620613306</v>
      </c>
      <c r="G423">
        <f t="shared" si="7"/>
        <v>0.96547567358460484</v>
      </c>
    </row>
    <row r="424" spans="1:7">
      <c r="A424">
        <v>16</v>
      </c>
      <c r="B424">
        <v>-77.36</v>
      </c>
      <c r="C424">
        <v>51</v>
      </c>
      <c r="D424">
        <v>10000</v>
      </c>
      <c r="E424">
        <v>53</v>
      </c>
      <c r="F424">
        <f>[1]!wallScanTrans(B424,G406,H406,I406,L406)+J406</f>
        <v>46.909636242883828</v>
      </c>
      <c r="G424">
        <f t="shared" si="7"/>
        <v>0.69985906969800415</v>
      </c>
    </row>
    <row r="425" spans="1:7">
      <c r="A425">
        <v>17</v>
      </c>
      <c r="B425">
        <v>-77.435000000000002</v>
      </c>
      <c r="C425">
        <v>51</v>
      </c>
      <c r="D425">
        <v>10000</v>
      </c>
      <c r="E425">
        <v>62</v>
      </c>
      <c r="F425">
        <f>[1]!wallScanTrans(B425,G406,H406,I406,L406)+J406</f>
        <v>46.909636242883828</v>
      </c>
      <c r="G425">
        <f t="shared" si="7"/>
        <v>3.6728883600336344</v>
      </c>
    </row>
    <row r="426" spans="1:7">
      <c r="A426">
        <v>18</v>
      </c>
      <c r="B426">
        <v>-77.5</v>
      </c>
      <c r="C426">
        <v>50</v>
      </c>
      <c r="D426">
        <v>10000</v>
      </c>
      <c r="E426">
        <v>34</v>
      </c>
      <c r="F426">
        <f>[1]!wallScanTrans(B426,G406,H406,I406,L406)+J406</f>
        <v>46.909636242883828</v>
      </c>
      <c r="G426">
        <f t="shared" si="7"/>
        <v>4.9017267036346963</v>
      </c>
    </row>
    <row r="427" spans="1:7">
      <c r="A427">
        <v>19</v>
      </c>
      <c r="B427">
        <v>-77.564999999999998</v>
      </c>
      <c r="C427">
        <v>50</v>
      </c>
      <c r="D427">
        <v>10000</v>
      </c>
      <c r="E427">
        <v>42</v>
      </c>
      <c r="F427">
        <f>[1]!wallScanTrans(B427,G406,H406,I406,L406)+J406</f>
        <v>46.909636242883828</v>
      </c>
      <c r="G427">
        <f t="shared" si="7"/>
        <v>0.57391733422472446</v>
      </c>
    </row>
    <row r="428" spans="1:7">
      <c r="A428">
        <v>20</v>
      </c>
      <c r="B428">
        <v>-77.625</v>
      </c>
      <c r="C428">
        <v>49</v>
      </c>
      <c r="D428">
        <v>10000</v>
      </c>
      <c r="E428">
        <v>54</v>
      </c>
      <c r="F428">
        <f>[1]!wallScanTrans(B428,G406,H406,I406,L406)+J406</f>
        <v>46.909636242883828</v>
      </c>
      <c r="G428">
        <f t="shared" si="7"/>
        <v>0.93098626311530674</v>
      </c>
    </row>
    <row r="429" spans="1:7">
      <c r="A429">
        <v>21</v>
      </c>
      <c r="B429">
        <v>-77.694999999999993</v>
      </c>
      <c r="C429">
        <v>51</v>
      </c>
      <c r="D429">
        <v>10000</v>
      </c>
      <c r="E429">
        <v>53</v>
      </c>
      <c r="F429">
        <f>[1]!wallScanTrans(B429,G406,H406,I406,L406)+J406</f>
        <v>46.909636242883828</v>
      </c>
      <c r="G429">
        <f t="shared" si="7"/>
        <v>0.69985906969800415</v>
      </c>
    </row>
    <row r="430" spans="1:7">
      <c r="A430">
        <v>22</v>
      </c>
      <c r="B430">
        <v>-77.754999999999995</v>
      </c>
      <c r="C430">
        <v>51</v>
      </c>
      <c r="D430">
        <v>10000</v>
      </c>
      <c r="E430">
        <v>55</v>
      </c>
      <c r="F430">
        <f>[1]!wallScanTrans(B430,G406,H406,I406,L406)+J406</f>
        <v>46.909636242883828</v>
      </c>
      <c r="G430">
        <f t="shared" si="7"/>
        <v>1.190072467681071</v>
      </c>
    </row>
    <row r="431" spans="1:7">
      <c r="A431">
        <v>23</v>
      </c>
      <c r="B431">
        <v>-77.819999999999993</v>
      </c>
      <c r="C431">
        <v>51</v>
      </c>
      <c r="D431">
        <v>10000</v>
      </c>
      <c r="E431">
        <v>60</v>
      </c>
      <c r="F431">
        <f>[1]!wallScanTrans(B431,G406,H406,I406,L406)+J406</f>
        <v>46.909636242883828</v>
      </c>
      <c r="G431">
        <f t="shared" si="7"/>
        <v>2.8559603882270106</v>
      </c>
    </row>
    <row r="432" spans="1:7">
      <c r="A432">
        <v>24</v>
      </c>
      <c r="B432">
        <v>-77.89</v>
      </c>
      <c r="C432">
        <v>51</v>
      </c>
      <c r="D432">
        <v>10000</v>
      </c>
      <c r="E432">
        <v>56</v>
      </c>
      <c r="F432">
        <f>[1]!wallScanTrans(B432,G406,H406,I406,L406)+J406</f>
        <v>46.909636242883828</v>
      </c>
      <c r="G432">
        <f t="shared" si="7"/>
        <v>1.4756198792266295</v>
      </c>
    </row>
    <row r="433" spans="1:7">
      <c r="A433">
        <v>25</v>
      </c>
      <c r="B433">
        <v>-77.95</v>
      </c>
      <c r="C433">
        <v>50</v>
      </c>
      <c r="D433">
        <v>10000</v>
      </c>
      <c r="E433">
        <v>35</v>
      </c>
      <c r="F433">
        <f>[1]!wallScanTrans(B433,G406,H406,I406,L406)+J406</f>
        <v>46.909636242883828</v>
      </c>
      <c r="G433">
        <f t="shared" si="7"/>
        <v>4.0525552982231998</v>
      </c>
    </row>
    <row r="434" spans="1:7">
      <c r="A434">
        <v>26</v>
      </c>
      <c r="B434">
        <v>-78.010000000000005</v>
      </c>
      <c r="C434">
        <v>50</v>
      </c>
      <c r="D434">
        <v>10000</v>
      </c>
      <c r="E434">
        <v>48</v>
      </c>
      <c r="F434">
        <f>[1]!wallScanTrans(B434,G406,H406,I406,L406)+J406</f>
        <v>46.909636242883828</v>
      </c>
      <c r="G434">
        <f t="shared" si="7"/>
        <v>2.4768606725676989E-2</v>
      </c>
    </row>
    <row r="435" spans="1:7">
      <c r="A435">
        <v>27</v>
      </c>
      <c r="B435">
        <v>-78.08</v>
      </c>
      <c r="C435">
        <v>51</v>
      </c>
      <c r="D435">
        <v>10000</v>
      </c>
      <c r="E435">
        <v>55</v>
      </c>
      <c r="F435">
        <f>[1]!wallScanTrans(B435,G406,H406,I406,L406)+J406</f>
        <v>46.909636242883828</v>
      </c>
      <c r="G435">
        <f t="shared" si="7"/>
        <v>1.190072467681071</v>
      </c>
    </row>
    <row r="436" spans="1:7">
      <c r="A436">
        <v>28</v>
      </c>
      <c r="B436">
        <v>-78.14</v>
      </c>
      <c r="C436">
        <v>51</v>
      </c>
      <c r="D436">
        <v>10000</v>
      </c>
      <c r="E436">
        <v>53</v>
      </c>
      <c r="F436">
        <f>[1]!wallScanTrans(B436,G406,H406,I406,L406)+J406</f>
        <v>46.909636242883828</v>
      </c>
      <c r="G436">
        <f t="shared" si="7"/>
        <v>0.69985906969800415</v>
      </c>
    </row>
    <row r="437" spans="1:7">
      <c r="A437">
        <v>29</v>
      </c>
      <c r="B437">
        <v>-78.209999999999994</v>
      </c>
      <c r="C437">
        <v>50</v>
      </c>
      <c r="D437">
        <v>10000</v>
      </c>
      <c r="E437">
        <v>27</v>
      </c>
      <c r="F437">
        <f>[1]!wallScanTrans(B437,G406,H406,I406,L406)+J406</f>
        <v>46.909636242883828</v>
      </c>
      <c r="G437">
        <f t="shared" si="7"/>
        <v>14.68124501199827</v>
      </c>
    </row>
    <row r="438" spans="1:7">
      <c r="A438">
        <v>30</v>
      </c>
      <c r="B438">
        <v>-78.27</v>
      </c>
      <c r="C438">
        <v>50</v>
      </c>
      <c r="D438">
        <v>10000</v>
      </c>
      <c r="E438">
        <v>51</v>
      </c>
      <c r="F438">
        <f>[1]!wallScanTrans(B438,G406,H406,I406,L406)+J406</f>
        <v>46.909636242883828</v>
      </c>
      <c r="G438">
        <f t="shared" si="7"/>
        <v>0.32806030716724571</v>
      </c>
    </row>
    <row r="439" spans="1:7">
      <c r="A439">
        <v>31</v>
      </c>
      <c r="B439">
        <v>-78.334999999999994</v>
      </c>
      <c r="C439">
        <v>51</v>
      </c>
      <c r="D439">
        <v>10000</v>
      </c>
      <c r="E439">
        <v>70</v>
      </c>
      <c r="F439">
        <f>[1]!wallScanTrans(B439,G406,H406,I406,L406)+J406</f>
        <v>46.909636242883828</v>
      </c>
      <c r="G439">
        <f t="shared" si="7"/>
        <v>7.6166414062277727</v>
      </c>
    </row>
    <row r="440" spans="1:7">
      <c r="A440">
        <v>32</v>
      </c>
      <c r="B440">
        <v>-78.400000000000006</v>
      </c>
      <c r="C440">
        <v>50</v>
      </c>
      <c r="D440">
        <v>10000</v>
      </c>
      <c r="E440">
        <v>52</v>
      </c>
      <c r="F440">
        <f>[1]!wallScanTrans(B440,G406,H406,I406,L406)+J406</f>
        <v>46.909636242883828</v>
      </c>
      <c r="G440">
        <f t="shared" si="7"/>
        <v>0.49830390730311297</v>
      </c>
    </row>
    <row r="441" spans="1:7">
      <c r="A441">
        <v>33</v>
      </c>
      <c r="B441">
        <v>-78.47</v>
      </c>
      <c r="C441">
        <v>50</v>
      </c>
      <c r="D441">
        <v>10000</v>
      </c>
      <c r="E441">
        <v>38</v>
      </c>
      <c r="F441">
        <f>[1]!wallScanTrans(B441,G406,H406,I406,L406)+J406</f>
        <v>46.909636242883828</v>
      </c>
      <c r="G441">
        <f t="shared" si="7"/>
        <v>2.0889899468555013</v>
      </c>
    </row>
    <row r="442" spans="1:7">
      <c r="A442" t="s">
        <v>0</v>
      </c>
    </row>
    <row r="443" spans="1:7">
      <c r="A443" t="s">
        <v>0</v>
      </c>
    </row>
    <row r="444" spans="1:7">
      <c r="A444" t="s">
        <v>0</v>
      </c>
    </row>
    <row r="445" spans="1:7">
      <c r="A445" t="s">
        <v>0</v>
      </c>
    </row>
    <row r="446" spans="1:7">
      <c r="A446" t="s">
        <v>31</v>
      </c>
    </row>
    <row r="447" spans="1:7">
      <c r="A447" t="s">
        <v>2</v>
      </c>
    </row>
    <row r="448" spans="1:7">
      <c r="A448" t="s">
        <v>15</v>
      </c>
    </row>
    <row r="449" spans="1:12">
      <c r="A449" t="s">
        <v>4</v>
      </c>
    </row>
    <row r="450" spans="1:12">
      <c r="A450" t="s">
        <v>5</v>
      </c>
    </row>
    <row r="451" spans="1:12">
      <c r="A451" t="s">
        <v>6</v>
      </c>
    </row>
    <row r="452" spans="1:12">
      <c r="A452" t="s">
        <v>7</v>
      </c>
    </row>
    <row r="453" spans="1:12">
      <c r="A453" t="s">
        <v>32</v>
      </c>
    </row>
    <row r="454" spans="1:12">
      <c r="A454" t="s">
        <v>9</v>
      </c>
    </row>
    <row r="455" spans="1:12">
      <c r="A455" t="s">
        <v>10</v>
      </c>
      <c r="G455" t="s">
        <v>81</v>
      </c>
      <c r="H455" t="s">
        <v>82</v>
      </c>
      <c r="I455" t="s">
        <v>83</v>
      </c>
      <c r="J455" t="s">
        <v>84</v>
      </c>
      <c r="L455" t="s">
        <v>42</v>
      </c>
    </row>
    <row r="456" spans="1:12">
      <c r="A456" t="s">
        <v>11</v>
      </c>
      <c r="G456">
        <v>90.623489017111609</v>
      </c>
      <c r="H456">
        <v>-76.547242561389069</v>
      </c>
      <c r="I456">
        <v>0.42654466416029918</v>
      </c>
      <c r="J456">
        <v>49.062291239173987</v>
      </c>
      <c r="L456">
        <v>90</v>
      </c>
    </row>
    <row r="457" spans="1:12">
      <c r="A457" t="s">
        <v>0</v>
      </c>
    </row>
    <row r="458" spans="1:12">
      <c r="A458" t="s">
        <v>63</v>
      </c>
      <c r="B458" t="s">
        <v>55</v>
      </c>
      <c r="C458" t="s">
        <v>45</v>
      </c>
      <c r="D458" t="s">
        <v>62</v>
      </c>
      <c r="E458" t="s">
        <v>61</v>
      </c>
      <c r="F458" t="s">
        <v>85</v>
      </c>
      <c r="G458" t="s">
        <v>86</v>
      </c>
      <c r="H458" t="s">
        <v>87</v>
      </c>
    </row>
    <row r="459" spans="1:12">
      <c r="A459">
        <v>1</v>
      </c>
      <c r="B459">
        <v>-75.855000000000004</v>
      </c>
      <c r="C459">
        <v>51</v>
      </c>
      <c r="D459">
        <v>10000</v>
      </c>
      <c r="E459">
        <v>159</v>
      </c>
      <c r="F459">
        <f>[1]!wallScanTrans(B459,G456,H456,I456,L456)+J456</f>
        <v>139.6857802562856</v>
      </c>
      <c r="G459">
        <f>(F459-E459)^2/E459</f>
        <v>2.3461577629464605</v>
      </c>
      <c r="H459">
        <f>SUM(G459:G491)/(COUNT(G459:G491)-4)</f>
        <v>1.4430884654333713</v>
      </c>
    </row>
    <row r="460" spans="1:12">
      <c r="A460">
        <v>2</v>
      </c>
      <c r="B460">
        <v>-75.924999999999997</v>
      </c>
      <c r="C460">
        <v>51</v>
      </c>
      <c r="D460">
        <v>10000</v>
      </c>
      <c r="E460">
        <v>138</v>
      </c>
      <c r="F460">
        <f>[1]!wallScanTrans(B460,G456,H456,I456,L456)+J456</f>
        <v>139.6857802562856</v>
      </c>
      <c r="G460">
        <f t="shared" ref="G460:G491" si="8">(F460-E460)^2/E460</f>
        <v>2.059315269914733E-2</v>
      </c>
    </row>
    <row r="461" spans="1:12">
      <c r="A461">
        <v>3</v>
      </c>
      <c r="B461">
        <v>-75.989999999999995</v>
      </c>
      <c r="C461">
        <v>50</v>
      </c>
      <c r="D461">
        <v>10000</v>
      </c>
      <c r="E461">
        <v>129</v>
      </c>
      <c r="F461">
        <f>[1]!wallScanTrans(B461,G456,H456,I456,L456)+J456</f>
        <v>139.6857802562856</v>
      </c>
      <c r="G461">
        <f t="shared" si="8"/>
        <v>0.8851620130668455</v>
      </c>
    </row>
    <row r="462" spans="1:12">
      <c r="A462">
        <v>4</v>
      </c>
      <c r="B462">
        <v>-76.064999999999998</v>
      </c>
      <c r="C462">
        <v>51</v>
      </c>
      <c r="D462">
        <v>10000</v>
      </c>
      <c r="E462">
        <v>123</v>
      </c>
      <c r="F462">
        <f>[1]!wallScanTrans(B462,G456,H456,I456,L456)+J456</f>
        <v>139.6857802562856</v>
      </c>
      <c r="G462">
        <f t="shared" si="8"/>
        <v>2.2635387216345544</v>
      </c>
    </row>
    <row r="463" spans="1:12">
      <c r="A463">
        <v>5</v>
      </c>
      <c r="B463">
        <v>-76.125</v>
      </c>
      <c r="C463">
        <v>50</v>
      </c>
      <c r="D463">
        <v>10000</v>
      </c>
      <c r="E463">
        <v>141</v>
      </c>
      <c r="F463">
        <f>[1]!wallScanTrans(B463,G456,H456,I456,L456)+J456</f>
        <v>139.6857802562856</v>
      </c>
      <c r="G463">
        <f t="shared" si="8"/>
        <v>1.2249457693395405E-2</v>
      </c>
    </row>
    <row r="464" spans="1:12">
      <c r="A464">
        <v>6</v>
      </c>
      <c r="B464">
        <v>-76.185000000000002</v>
      </c>
      <c r="C464">
        <v>49</v>
      </c>
      <c r="D464">
        <v>10000</v>
      </c>
      <c r="E464">
        <v>148</v>
      </c>
      <c r="F464">
        <f>[1]!wallScanTrans(B464,G456,H456,I456,L456)+J456</f>
        <v>139.6857802562856</v>
      </c>
      <c r="G464">
        <f t="shared" si="8"/>
        <v>0.46706925639709729</v>
      </c>
    </row>
    <row r="465" spans="1:7">
      <c r="A465">
        <v>7</v>
      </c>
      <c r="B465">
        <v>-76.254999999999995</v>
      </c>
      <c r="C465">
        <v>50</v>
      </c>
      <c r="D465">
        <v>10000</v>
      </c>
      <c r="E465">
        <v>155</v>
      </c>
      <c r="F465">
        <f>[1]!wallScanTrans(B465,G456,H456,I456,L456)+J456</f>
        <v>139.64204851329316</v>
      </c>
      <c r="G465">
        <f t="shared" si="8"/>
        <v>1.521720476568005</v>
      </c>
    </row>
    <row r="466" spans="1:7">
      <c r="A466">
        <v>8</v>
      </c>
      <c r="B466">
        <v>-76.314999999999998</v>
      </c>
      <c r="C466">
        <v>50</v>
      </c>
      <c r="D466">
        <v>10000</v>
      </c>
      <c r="E466">
        <v>122</v>
      </c>
      <c r="F466">
        <f>[1]!wallScanTrans(B466,G456,H456,I456,L456)+J456</f>
        <v>137.28884705414981</v>
      </c>
      <c r="G466">
        <f t="shared" si="8"/>
        <v>1.9159741331572573</v>
      </c>
    </row>
    <row r="467" spans="1:7">
      <c r="A467">
        <v>9</v>
      </c>
      <c r="B467">
        <v>-76.385000000000005</v>
      </c>
      <c r="C467">
        <v>51</v>
      </c>
      <c r="D467">
        <v>10000</v>
      </c>
      <c r="E467">
        <v>127</v>
      </c>
      <c r="F467">
        <f>[1]!wallScanTrans(B467,G456,H456,I456,L456)+J456</f>
        <v>130.01078534620615</v>
      </c>
      <c r="G467">
        <f t="shared" si="8"/>
        <v>7.1376601582123445E-2</v>
      </c>
    </row>
    <row r="468" spans="1:7">
      <c r="A468">
        <v>10</v>
      </c>
      <c r="B468">
        <v>-76.459999999999994</v>
      </c>
      <c r="C468">
        <v>51</v>
      </c>
      <c r="D468">
        <v>10000</v>
      </c>
      <c r="E468">
        <v>148</v>
      </c>
      <c r="F468">
        <f>[1]!wallScanTrans(B468,G456,H456,I456,L456)+J456</f>
        <v>116.79608433374256</v>
      </c>
      <c r="G468">
        <f t="shared" si="8"/>
        <v>6.5789483304520724</v>
      </c>
    </row>
    <row r="469" spans="1:7">
      <c r="A469">
        <v>11</v>
      </c>
      <c r="B469">
        <v>-76.515000000000001</v>
      </c>
      <c r="C469">
        <v>51</v>
      </c>
      <c r="D469">
        <v>10000</v>
      </c>
      <c r="E469">
        <v>100</v>
      </c>
      <c r="F469">
        <f>[1]!wallScanTrans(B469,G456,H456,I456,L456)+J456</f>
        <v>103.5439278725737</v>
      </c>
      <c r="G469">
        <f t="shared" si="8"/>
        <v>0.12559424766004779</v>
      </c>
    </row>
    <row r="470" spans="1:7">
      <c r="A470">
        <v>12</v>
      </c>
      <c r="B470">
        <v>-76.575000000000003</v>
      </c>
      <c r="C470">
        <v>50</v>
      </c>
      <c r="D470">
        <v>10000</v>
      </c>
      <c r="E470">
        <v>73</v>
      </c>
      <c r="F470">
        <f>[1]!wallScanTrans(B470,G456,H456,I456,L456)+J456</f>
        <v>86.417716985858874</v>
      </c>
      <c r="G470">
        <f t="shared" si="8"/>
        <v>2.4662346453781607</v>
      </c>
    </row>
    <row r="471" spans="1:7">
      <c r="A471">
        <v>13</v>
      </c>
      <c r="B471">
        <v>-76.644999999999996</v>
      </c>
      <c r="C471">
        <v>51</v>
      </c>
      <c r="D471">
        <v>10000</v>
      </c>
      <c r="E471">
        <v>81</v>
      </c>
      <c r="F471">
        <f>[1]!wallScanTrans(B471,G456,H456,I456,L456)+J456</f>
        <v>69.761573164596896</v>
      </c>
      <c r="G471">
        <f t="shared" si="8"/>
        <v>1.5592868856136866</v>
      </c>
    </row>
    <row r="472" spans="1:7">
      <c r="A472">
        <v>14</v>
      </c>
      <c r="B472">
        <v>-76.709999999999994</v>
      </c>
      <c r="C472">
        <v>51</v>
      </c>
      <c r="D472">
        <v>10000</v>
      </c>
      <c r="E472">
        <v>55</v>
      </c>
      <c r="F472">
        <f>[1]!wallScanTrans(B472,G456,H456,I456,L456)+J456</f>
        <v>58.665933193117802</v>
      </c>
      <c r="G472">
        <f t="shared" si="8"/>
        <v>0.24434665775277964</v>
      </c>
    </row>
    <row r="473" spans="1:7">
      <c r="A473">
        <v>15</v>
      </c>
      <c r="B473">
        <v>-76.775000000000006</v>
      </c>
      <c r="C473">
        <v>51</v>
      </c>
      <c r="D473">
        <v>10000</v>
      </c>
      <c r="E473">
        <v>57</v>
      </c>
      <c r="F473">
        <f>[1]!wallScanTrans(B473,G456,H456,I456,L456)+J456</f>
        <v>51.779191798274056</v>
      </c>
      <c r="G473">
        <f t="shared" si="8"/>
        <v>0.47819014524927878</v>
      </c>
    </row>
    <row r="474" spans="1:7">
      <c r="A474">
        <v>16</v>
      </c>
      <c r="B474">
        <v>-76.844999999999999</v>
      </c>
      <c r="C474">
        <v>51</v>
      </c>
      <c r="D474">
        <v>10000</v>
      </c>
      <c r="E474">
        <v>47</v>
      </c>
      <c r="F474">
        <f>[1]!wallScanTrans(B474,G456,H456,I456,L456)+J456</f>
        <v>49.069694148114749</v>
      </c>
      <c r="G474">
        <f t="shared" si="8"/>
        <v>9.1141146100860354E-2</v>
      </c>
    </row>
    <row r="475" spans="1:7">
      <c r="A475">
        <v>17</v>
      </c>
      <c r="B475">
        <v>-76.91</v>
      </c>
      <c r="C475">
        <v>50</v>
      </c>
      <c r="D475">
        <v>10000</v>
      </c>
      <c r="E475">
        <v>59</v>
      </c>
      <c r="F475">
        <f>[1]!wallScanTrans(B475,G456,H456,I456,L456)+J456</f>
        <v>49.062291239173987</v>
      </c>
      <c r="G475">
        <f t="shared" si="8"/>
        <v>1.6738653460169166</v>
      </c>
    </row>
    <row r="476" spans="1:7">
      <c r="A476">
        <v>18</v>
      </c>
      <c r="B476">
        <v>-76.974999999999994</v>
      </c>
      <c r="C476">
        <v>51</v>
      </c>
      <c r="D476">
        <v>10000</v>
      </c>
      <c r="E476">
        <v>35</v>
      </c>
      <c r="F476">
        <f>[1]!wallScanTrans(B476,G456,H456,I456,L456)+J456</f>
        <v>49.062291239173987</v>
      </c>
      <c r="G476">
        <f t="shared" si="8"/>
        <v>5.6499438541528422</v>
      </c>
    </row>
    <row r="477" spans="1:7">
      <c r="A477">
        <v>19</v>
      </c>
      <c r="B477">
        <v>-77.034999999999997</v>
      </c>
      <c r="C477">
        <v>50</v>
      </c>
      <c r="D477">
        <v>10000</v>
      </c>
      <c r="E477">
        <v>44</v>
      </c>
      <c r="F477">
        <f>[1]!wallScanTrans(B477,G456,H456,I456,L456)+J456</f>
        <v>49.062291239173987</v>
      </c>
      <c r="G477">
        <f t="shared" si="8"/>
        <v>0.58242710432312961</v>
      </c>
    </row>
    <row r="478" spans="1:7">
      <c r="A478">
        <v>20</v>
      </c>
      <c r="B478">
        <v>-77.105000000000004</v>
      </c>
      <c r="C478">
        <v>51</v>
      </c>
      <c r="D478">
        <v>10000</v>
      </c>
      <c r="E478">
        <v>52</v>
      </c>
      <c r="F478">
        <f>[1]!wallScanTrans(B478,G456,H456,I456,L456)+J456</f>
        <v>49.062291239173987</v>
      </c>
      <c r="G478">
        <f t="shared" si="8"/>
        <v>0.16596409160449818</v>
      </c>
    </row>
    <row r="479" spans="1:7">
      <c r="A479">
        <v>21</v>
      </c>
      <c r="B479">
        <v>-77.17</v>
      </c>
      <c r="C479">
        <v>51</v>
      </c>
      <c r="D479">
        <v>10000</v>
      </c>
      <c r="E479">
        <v>57</v>
      </c>
      <c r="F479">
        <f>[1]!wallScanTrans(B479,G456,H456,I456,L456)+J456</f>
        <v>49.062291239173987</v>
      </c>
      <c r="G479">
        <f t="shared" si="8"/>
        <v>1.1053898310823513</v>
      </c>
    </row>
    <row r="480" spans="1:7">
      <c r="A480">
        <v>22</v>
      </c>
      <c r="B480">
        <v>-77.23</v>
      </c>
      <c r="C480">
        <v>51</v>
      </c>
      <c r="D480">
        <v>10000</v>
      </c>
      <c r="E480">
        <v>58</v>
      </c>
      <c r="F480">
        <f>[1]!wallScanTrans(B480,G456,H456,I456,L456)+J456</f>
        <v>49.062291239173987</v>
      </c>
      <c r="G480">
        <f t="shared" si="8"/>
        <v>1.3772868602301045</v>
      </c>
    </row>
    <row r="481" spans="1:7">
      <c r="A481">
        <v>23</v>
      </c>
      <c r="B481">
        <v>-77.3</v>
      </c>
      <c r="C481">
        <v>51</v>
      </c>
      <c r="D481">
        <v>10000</v>
      </c>
      <c r="E481">
        <v>50</v>
      </c>
      <c r="F481">
        <f>[1]!wallScanTrans(B481,G456,H456,I456,L456)+J456</f>
        <v>49.062291239173987</v>
      </c>
      <c r="G481">
        <f t="shared" si="8"/>
        <v>1.7585954402597123E-2</v>
      </c>
    </row>
    <row r="482" spans="1:7">
      <c r="A482">
        <v>24</v>
      </c>
      <c r="B482">
        <v>-77.364999999999995</v>
      </c>
      <c r="C482">
        <v>51</v>
      </c>
      <c r="D482">
        <v>10000</v>
      </c>
      <c r="E482">
        <v>42</v>
      </c>
      <c r="F482">
        <f>[1]!wallScanTrans(B482,G456,H456,I456,L456)+J456</f>
        <v>49.062291239173987</v>
      </c>
      <c r="G482">
        <f t="shared" si="8"/>
        <v>1.1875227987360393</v>
      </c>
    </row>
    <row r="483" spans="1:7">
      <c r="A483">
        <v>25</v>
      </c>
      <c r="B483">
        <v>-77.424999999999997</v>
      </c>
      <c r="C483">
        <v>50</v>
      </c>
      <c r="D483">
        <v>10000</v>
      </c>
      <c r="E483">
        <v>55</v>
      </c>
      <c r="F483">
        <f>[1]!wallScanTrans(B483,G456,H456,I456,L456)+J456</f>
        <v>49.062291239173987</v>
      </c>
      <c r="G483">
        <f t="shared" si="8"/>
        <v>0.64102518778890871</v>
      </c>
    </row>
    <row r="484" spans="1:7">
      <c r="A484">
        <v>26</v>
      </c>
      <c r="B484">
        <v>-77.495000000000005</v>
      </c>
      <c r="C484">
        <v>51</v>
      </c>
      <c r="D484">
        <v>10000</v>
      </c>
      <c r="E484">
        <v>40</v>
      </c>
      <c r="F484">
        <f>[1]!wallScanTrans(B484,G456,H456,I456,L456)+J456</f>
        <v>49.062291239173987</v>
      </c>
      <c r="G484">
        <f t="shared" si="8"/>
        <v>2.0531280625902402</v>
      </c>
    </row>
    <row r="485" spans="1:7">
      <c r="A485">
        <v>27</v>
      </c>
      <c r="B485">
        <v>-77.56</v>
      </c>
      <c r="C485">
        <v>50</v>
      </c>
      <c r="D485">
        <v>10000</v>
      </c>
      <c r="E485">
        <v>42</v>
      </c>
      <c r="F485">
        <f>[1]!wallScanTrans(B485,G456,H456,I456,L456)+J456</f>
        <v>49.062291239173987</v>
      </c>
      <c r="G485">
        <f t="shared" si="8"/>
        <v>1.1875227987360393</v>
      </c>
    </row>
    <row r="486" spans="1:7">
      <c r="A486">
        <v>28</v>
      </c>
      <c r="B486">
        <v>-77.625</v>
      </c>
      <c r="C486">
        <v>50</v>
      </c>
      <c r="D486">
        <v>10000</v>
      </c>
      <c r="E486">
        <v>61</v>
      </c>
      <c r="F486">
        <f>[1]!wallScanTrans(B486,G456,H456,I456,L456)+J456</f>
        <v>49.062291239173987</v>
      </c>
      <c r="G486">
        <f t="shared" si="8"/>
        <v>2.3362113189885596</v>
      </c>
    </row>
    <row r="487" spans="1:7">
      <c r="A487">
        <v>29</v>
      </c>
      <c r="B487">
        <v>-77.685000000000002</v>
      </c>
      <c r="C487">
        <v>50</v>
      </c>
      <c r="D487">
        <v>10000</v>
      </c>
      <c r="E487">
        <v>46</v>
      </c>
      <c r="F487">
        <f>[1]!wallScanTrans(B487,G456,H456,I456,L456)+J456</f>
        <v>49.062291239173987</v>
      </c>
      <c r="G487">
        <f t="shared" si="8"/>
        <v>0.20386147029395119</v>
      </c>
    </row>
    <row r="488" spans="1:7">
      <c r="A488">
        <v>30</v>
      </c>
      <c r="B488">
        <v>-77.754999999999995</v>
      </c>
      <c r="C488">
        <v>51</v>
      </c>
      <c r="D488">
        <v>10000</v>
      </c>
      <c r="E488">
        <v>54</v>
      </c>
      <c r="F488">
        <f>[1]!wallScanTrans(B488,G456,H456,I456,L456)+J456</f>
        <v>49.062291239173987</v>
      </c>
      <c r="G488">
        <f t="shared" si="8"/>
        <v>0.45149940382848069</v>
      </c>
    </row>
    <row r="489" spans="1:7">
      <c r="A489">
        <v>31</v>
      </c>
      <c r="B489">
        <v>-77.814999999999998</v>
      </c>
      <c r="C489">
        <v>50</v>
      </c>
      <c r="D489">
        <v>10000</v>
      </c>
      <c r="E489">
        <v>46</v>
      </c>
      <c r="F489">
        <f>[1]!wallScanTrans(B489,G456,H456,I456,L456)+J456</f>
        <v>49.062291239173987</v>
      </c>
      <c r="G489">
        <f t="shared" si="8"/>
        <v>0.20386147029395119</v>
      </c>
    </row>
    <row r="490" spans="1:7">
      <c r="A490">
        <v>32</v>
      </c>
      <c r="B490">
        <v>-77.885000000000005</v>
      </c>
      <c r="C490">
        <v>51</v>
      </c>
      <c r="D490">
        <v>10000</v>
      </c>
      <c r="E490">
        <v>57</v>
      </c>
      <c r="F490">
        <f>[1]!wallScanTrans(B490,G456,H456,I456,L456)+J456</f>
        <v>49.062291239173987</v>
      </c>
      <c r="G490">
        <f t="shared" si="8"/>
        <v>1.1053898310823513</v>
      </c>
    </row>
    <row r="491" spans="1:7">
      <c r="A491">
        <v>33</v>
      </c>
      <c r="B491">
        <v>-77.95</v>
      </c>
      <c r="C491">
        <v>51</v>
      </c>
      <c r="D491">
        <v>10000</v>
      </c>
      <c r="E491">
        <v>56</v>
      </c>
      <c r="F491">
        <f>[1]!wallScanTrans(B491,G456,H456,I456,L456)+J456</f>
        <v>49.062291239173987</v>
      </c>
      <c r="G491">
        <f t="shared" si="8"/>
        <v>0.85949647946503582</v>
      </c>
    </row>
    <row r="492" spans="1:7">
      <c r="A492" t="s">
        <v>0</v>
      </c>
    </row>
    <row r="493" spans="1:7">
      <c r="A493" t="s">
        <v>0</v>
      </c>
    </row>
    <row r="494" spans="1:7">
      <c r="A494" t="s">
        <v>0</v>
      </c>
    </row>
    <row r="495" spans="1:7">
      <c r="A495" t="s">
        <v>0</v>
      </c>
    </row>
    <row r="496" spans="1:7">
      <c r="A496" t="s">
        <v>33</v>
      </c>
    </row>
    <row r="497" spans="1:12">
      <c r="A497" t="s">
        <v>2</v>
      </c>
    </row>
    <row r="498" spans="1:12">
      <c r="A498" t="s">
        <v>15</v>
      </c>
    </row>
    <row r="499" spans="1:12">
      <c r="A499" t="s">
        <v>4</v>
      </c>
    </row>
    <row r="500" spans="1:12">
      <c r="A500" t="s">
        <v>5</v>
      </c>
    </row>
    <row r="501" spans="1:12">
      <c r="A501" t="s">
        <v>6</v>
      </c>
    </row>
    <row r="502" spans="1:12">
      <c r="A502" t="s">
        <v>7</v>
      </c>
    </row>
    <row r="503" spans="1:12">
      <c r="A503" t="s">
        <v>34</v>
      </c>
    </row>
    <row r="504" spans="1:12">
      <c r="A504" t="s">
        <v>9</v>
      </c>
    </row>
    <row r="505" spans="1:12">
      <c r="A505" t="s">
        <v>10</v>
      </c>
      <c r="G505" t="s">
        <v>81</v>
      </c>
      <c r="H505" t="s">
        <v>82</v>
      </c>
      <c r="I505" t="s">
        <v>83</v>
      </c>
      <c r="J505" t="s">
        <v>84</v>
      </c>
      <c r="L505" t="s">
        <v>42</v>
      </c>
    </row>
    <row r="506" spans="1:12">
      <c r="A506" t="s">
        <v>11</v>
      </c>
      <c r="G506">
        <v>104.78413931412535</v>
      </c>
      <c r="H506">
        <v>-75.980258883960047</v>
      </c>
      <c r="I506">
        <v>0.29188887468894814</v>
      </c>
      <c r="J506">
        <v>53.291490328772518</v>
      </c>
      <c r="L506">
        <v>90</v>
      </c>
    </row>
    <row r="507" spans="1:12">
      <c r="A507" t="s">
        <v>0</v>
      </c>
      <c r="H507" s="3" t="s">
        <v>88</v>
      </c>
    </row>
    <row r="508" spans="1:12">
      <c r="A508" t="s">
        <v>63</v>
      </c>
      <c r="B508" t="s">
        <v>55</v>
      </c>
      <c r="C508" t="s">
        <v>45</v>
      </c>
      <c r="D508" t="s">
        <v>62</v>
      </c>
      <c r="E508" t="s">
        <v>61</v>
      </c>
      <c r="F508" t="s">
        <v>85</v>
      </c>
      <c r="G508" t="s">
        <v>86</v>
      </c>
      <c r="H508" t="s">
        <v>87</v>
      </c>
    </row>
    <row r="509" spans="1:12">
      <c r="A509">
        <v>1</v>
      </c>
      <c r="B509">
        <v>-75.204999999999998</v>
      </c>
      <c r="C509">
        <v>50</v>
      </c>
      <c r="D509">
        <v>10000</v>
      </c>
      <c r="E509">
        <v>153</v>
      </c>
      <c r="F509">
        <f>[1]!wallScanTrans(B509,G506,H506,I506,L506)+J506</f>
        <v>158.07562964289787</v>
      </c>
      <c r="G509">
        <f>(F509-E509)^2/E509</f>
        <v>0.16837919131936938</v>
      </c>
      <c r="H509">
        <f>SUM(G509:G541)/(COUNT(G509:G541)-4)</f>
        <v>0.93814013306550215</v>
      </c>
    </row>
    <row r="510" spans="1:12">
      <c r="A510">
        <v>2</v>
      </c>
      <c r="B510">
        <v>-75.290000000000006</v>
      </c>
      <c r="C510">
        <v>51</v>
      </c>
      <c r="D510">
        <v>10000</v>
      </c>
      <c r="E510">
        <v>168</v>
      </c>
      <c r="F510">
        <f>[1]!wallScanTrans(B510,G506,H506,I506,L506)+J506</f>
        <v>158.07562964289787</v>
      </c>
      <c r="G510">
        <f t="shared" ref="G510:G541" si="9">(F510-E510)^2/E510</f>
        <v>0.58626861300552113</v>
      </c>
    </row>
    <row r="511" spans="1:12">
      <c r="A511">
        <v>3</v>
      </c>
      <c r="B511">
        <v>-75.349999999999994</v>
      </c>
      <c r="C511">
        <v>51</v>
      </c>
      <c r="D511">
        <v>10000</v>
      </c>
      <c r="E511">
        <v>145</v>
      </c>
      <c r="F511">
        <f>[1]!wallScanTrans(B511,G506,H506,I506,L506)+J506</f>
        <v>158.07562964289787</v>
      </c>
      <c r="G511">
        <f t="shared" si="9"/>
        <v>1.1791178659188233</v>
      </c>
    </row>
    <row r="512" spans="1:12">
      <c r="A512">
        <v>4</v>
      </c>
      <c r="B512">
        <v>-75.42</v>
      </c>
      <c r="C512">
        <v>50</v>
      </c>
      <c r="D512">
        <v>10000</v>
      </c>
      <c r="E512">
        <v>162</v>
      </c>
      <c r="F512">
        <f>[1]!wallScanTrans(B512,G506,H506,I506,L506)+J506</f>
        <v>158.07562964289787</v>
      </c>
      <c r="G512">
        <f t="shared" si="9"/>
        <v>9.506594259075267E-2</v>
      </c>
    </row>
    <row r="513" spans="1:7">
      <c r="A513">
        <v>5</v>
      </c>
      <c r="B513">
        <v>-75.484999999999999</v>
      </c>
      <c r="C513">
        <v>51</v>
      </c>
      <c r="D513">
        <v>10000</v>
      </c>
      <c r="E513">
        <v>148</v>
      </c>
      <c r="F513">
        <f>[1]!wallScanTrans(B513,G506,H506,I506,L506)+J506</f>
        <v>158.07562964289787</v>
      </c>
      <c r="G513">
        <f t="shared" si="9"/>
        <v>0.68593454527596065</v>
      </c>
    </row>
    <row r="514" spans="1:7">
      <c r="A514">
        <v>6</v>
      </c>
      <c r="B514">
        <v>-75.545000000000002</v>
      </c>
      <c r="C514">
        <v>50</v>
      </c>
      <c r="D514">
        <v>10000</v>
      </c>
      <c r="E514">
        <v>176</v>
      </c>
      <c r="F514">
        <f>[1]!wallScanTrans(B514,G506,H506,I506,L506)+J506</f>
        <v>158.07562964289787</v>
      </c>
      <c r="G514">
        <f t="shared" si="9"/>
        <v>1.8254718903327367</v>
      </c>
    </row>
    <row r="515" spans="1:7">
      <c r="A515">
        <v>7</v>
      </c>
      <c r="B515">
        <v>-75.614999999999995</v>
      </c>
      <c r="C515">
        <v>51</v>
      </c>
      <c r="D515">
        <v>10000</v>
      </c>
      <c r="E515">
        <v>161</v>
      </c>
      <c r="F515">
        <f>[1]!wallScanTrans(B515,G506,H506,I506,L506)+J506</f>
        <v>158.07562964289787</v>
      </c>
      <c r="G515">
        <f t="shared" si="9"/>
        <v>5.3117652083836418E-2</v>
      </c>
    </row>
    <row r="516" spans="1:7">
      <c r="A516">
        <v>8</v>
      </c>
      <c r="B516">
        <v>-75.674999999999997</v>
      </c>
      <c r="C516">
        <v>50</v>
      </c>
      <c r="D516">
        <v>10000</v>
      </c>
      <c r="E516">
        <v>148</v>
      </c>
      <c r="F516">
        <f>[1]!wallScanTrans(B516,G506,H506,I506,L506)+J506</f>
        <v>158.07562964289787</v>
      </c>
      <c r="G516">
        <f t="shared" si="9"/>
        <v>0.68593454527596065</v>
      </c>
    </row>
    <row r="517" spans="1:7">
      <c r="A517">
        <v>9</v>
      </c>
      <c r="B517">
        <v>-75.739999999999995</v>
      </c>
      <c r="C517">
        <v>50</v>
      </c>
      <c r="D517">
        <v>10000</v>
      </c>
      <c r="E517">
        <v>170</v>
      </c>
      <c r="F517">
        <f>[1]!wallScanTrans(B517,G506,H506,I506,L506)+J506</f>
        <v>158.07562964289787</v>
      </c>
      <c r="G517">
        <f t="shared" si="9"/>
        <v>0.83641534360785941</v>
      </c>
    </row>
    <row r="518" spans="1:7">
      <c r="A518">
        <v>10</v>
      </c>
      <c r="B518">
        <v>-75.81</v>
      </c>
      <c r="C518">
        <v>51</v>
      </c>
      <c r="D518">
        <v>10000</v>
      </c>
      <c r="E518">
        <v>150</v>
      </c>
      <c r="F518">
        <f>[1]!wallScanTrans(B518,G506,H506,I506,L506)+J506</f>
        <v>156.46949506397826</v>
      </c>
      <c r="G518">
        <f t="shared" si="9"/>
        <v>0.27902910921892693</v>
      </c>
    </row>
    <row r="519" spans="1:7">
      <c r="A519">
        <v>11</v>
      </c>
      <c r="B519">
        <v>-75.87</v>
      </c>
      <c r="C519">
        <v>50</v>
      </c>
      <c r="D519">
        <v>10000</v>
      </c>
      <c r="E519">
        <v>150</v>
      </c>
      <c r="F519">
        <f>[1]!wallScanTrans(B519,G506,H506,I506,L506)+J506</f>
        <v>146.70857125340686</v>
      </c>
      <c r="G519">
        <f t="shared" si="9"/>
        <v>7.2223354625997965E-2</v>
      </c>
    </row>
    <row r="520" spans="1:7">
      <c r="A520">
        <v>12</v>
      </c>
      <c r="B520">
        <v>-75.94</v>
      </c>
      <c r="C520">
        <v>51</v>
      </c>
      <c r="D520">
        <v>10000</v>
      </c>
      <c r="E520">
        <v>131</v>
      </c>
      <c r="F520">
        <f>[1]!wallScanTrans(B520,G506,H506,I506,L506)+J506</f>
        <v>124.12897738438886</v>
      </c>
      <c r="G520">
        <f t="shared" si="9"/>
        <v>0.36038894491786061</v>
      </c>
    </row>
    <row r="521" spans="1:7">
      <c r="A521">
        <v>13</v>
      </c>
      <c r="B521">
        <v>-75.995000000000005</v>
      </c>
      <c r="C521">
        <v>52</v>
      </c>
      <c r="D521">
        <v>10000</v>
      </c>
      <c r="E521">
        <v>89</v>
      </c>
      <c r="F521">
        <f>[1]!wallScanTrans(B521,G506,H506,I506,L506)+J506</f>
        <v>98.466991498716837</v>
      </c>
      <c r="G521">
        <f t="shared" si="9"/>
        <v>1.0070104273795153</v>
      </c>
    </row>
    <row r="522" spans="1:7">
      <c r="A522">
        <v>14</v>
      </c>
      <c r="B522">
        <v>-76.064999999999998</v>
      </c>
      <c r="C522">
        <v>51</v>
      </c>
      <c r="D522">
        <v>10000</v>
      </c>
      <c r="E522">
        <v>82</v>
      </c>
      <c r="F522">
        <f>[1]!wallScanTrans(B522,G506,H506,I506,L506)+J506</f>
        <v>71.493689688441094</v>
      </c>
      <c r="G522">
        <f t="shared" si="9"/>
        <v>1.3461287361313292</v>
      </c>
    </row>
    <row r="523" spans="1:7">
      <c r="A523">
        <v>15</v>
      </c>
      <c r="B523">
        <v>-76.135000000000005</v>
      </c>
      <c r="C523">
        <v>51</v>
      </c>
      <c r="D523">
        <v>10000</v>
      </c>
      <c r="E523">
        <v>52</v>
      </c>
      <c r="F523">
        <f>[1]!wallScanTrans(B523,G506,H506,I506,L506)+J506</f>
        <v>56.573148795619808</v>
      </c>
      <c r="G523">
        <f t="shared" si="9"/>
        <v>0.40218634436305578</v>
      </c>
    </row>
    <row r="524" spans="1:7">
      <c r="A524">
        <v>16</v>
      </c>
      <c r="B524">
        <v>-76.19</v>
      </c>
      <c r="C524">
        <v>51</v>
      </c>
      <c r="D524">
        <v>10000</v>
      </c>
      <c r="E524">
        <v>47</v>
      </c>
      <c r="F524">
        <f>[1]!wallScanTrans(B524,G506,H506,I506,L506)+J506</f>
        <v>53.291490328772518</v>
      </c>
      <c r="G524">
        <f t="shared" si="9"/>
        <v>0.84218830972421554</v>
      </c>
    </row>
    <row r="525" spans="1:7">
      <c r="A525">
        <v>17</v>
      </c>
      <c r="B525">
        <v>-76.260000000000005</v>
      </c>
      <c r="C525">
        <v>51</v>
      </c>
      <c r="D525">
        <v>10000</v>
      </c>
      <c r="E525">
        <v>60</v>
      </c>
      <c r="F525">
        <f>[1]!wallScanTrans(B525,G506,H506,I506,L506)+J506</f>
        <v>53.291490328772518</v>
      </c>
      <c r="G525">
        <f t="shared" si="9"/>
        <v>0.75006836681587763</v>
      </c>
    </row>
    <row r="526" spans="1:7">
      <c r="A526">
        <v>18</v>
      </c>
      <c r="B526">
        <v>-76.325000000000003</v>
      </c>
      <c r="C526">
        <v>51</v>
      </c>
      <c r="D526">
        <v>10000</v>
      </c>
      <c r="E526">
        <v>58</v>
      </c>
      <c r="F526">
        <f>[1]!wallScanTrans(B526,G506,H506,I506,L506)+J506</f>
        <v>53.291490328772518</v>
      </c>
      <c r="G526">
        <f t="shared" si="9"/>
        <v>0.38224247110418497</v>
      </c>
    </row>
    <row r="527" spans="1:7">
      <c r="A527">
        <v>19</v>
      </c>
      <c r="B527">
        <v>-76.39</v>
      </c>
      <c r="C527">
        <v>51</v>
      </c>
      <c r="D527">
        <v>10000</v>
      </c>
      <c r="E527">
        <v>67</v>
      </c>
      <c r="F527">
        <f>[1]!wallScanTrans(B527,G506,H506,I506,L506)+J506</f>
        <v>53.291490328772518</v>
      </c>
      <c r="G527">
        <f t="shared" si="9"/>
        <v>2.8048244388975734</v>
      </c>
    </row>
    <row r="528" spans="1:7">
      <c r="A528">
        <v>20</v>
      </c>
      <c r="B528">
        <v>-76.454999999999998</v>
      </c>
      <c r="C528">
        <v>50</v>
      </c>
      <c r="D528">
        <v>10000</v>
      </c>
      <c r="E528">
        <v>56</v>
      </c>
      <c r="F528">
        <f>[1]!wallScanTrans(B528,G506,H506,I506,L506)+J506</f>
        <v>53.291490328772518</v>
      </c>
      <c r="G528">
        <f t="shared" si="9"/>
        <v>0.13100043998451433</v>
      </c>
    </row>
    <row r="529" spans="1:7">
      <c r="A529">
        <v>21</v>
      </c>
      <c r="B529">
        <v>-76.52</v>
      </c>
      <c r="C529">
        <v>50</v>
      </c>
      <c r="D529">
        <v>10000</v>
      </c>
      <c r="E529">
        <v>57</v>
      </c>
      <c r="F529">
        <f>[1]!wallScanTrans(B529,G506,H506,I506,L506)+J506</f>
        <v>53.291490328772518</v>
      </c>
      <c r="G529">
        <f t="shared" si="9"/>
        <v>0.24128147336118888</v>
      </c>
    </row>
    <row r="530" spans="1:7">
      <c r="A530">
        <v>22</v>
      </c>
      <c r="B530">
        <v>-76.584999999999994</v>
      </c>
      <c r="C530">
        <v>50</v>
      </c>
      <c r="D530">
        <v>10000</v>
      </c>
      <c r="E530">
        <v>56</v>
      </c>
      <c r="F530">
        <f>[1]!wallScanTrans(B530,G506,H506,I506,L506)+J506</f>
        <v>53.291490328772518</v>
      </c>
      <c r="G530">
        <f t="shared" si="9"/>
        <v>0.13100043998451433</v>
      </c>
    </row>
    <row r="531" spans="1:7">
      <c r="A531">
        <v>23</v>
      </c>
      <c r="B531">
        <v>-76.650000000000006</v>
      </c>
      <c r="C531">
        <v>51</v>
      </c>
      <c r="D531">
        <v>10000</v>
      </c>
      <c r="E531">
        <v>59</v>
      </c>
      <c r="F531">
        <f>[1]!wallScanTrans(B531,G506,H506,I506,L506)+J506</f>
        <v>53.291490328772518</v>
      </c>
      <c r="G531">
        <f t="shared" si="9"/>
        <v>0.55232343502538461</v>
      </c>
    </row>
    <row r="532" spans="1:7">
      <c r="A532">
        <v>24</v>
      </c>
      <c r="B532">
        <v>-76.715000000000003</v>
      </c>
      <c r="C532">
        <v>50</v>
      </c>
      <c r="D532">
        <v>10000</v>
      </c>
      <c r="E532">
        <v>57</v>
      </c>
      <c r="F532">
        <f>[1]!wallScanTrans(B532,G506,H506,I506,L506)+J506</f>
        <v>53.291490328772518</v>
      </c>
      <c r="G532">
        <f t="shared" si="9"/>
        <v>0.24128147336118888</v>
      </c>
    </row>
    <row r="533" spans="1:7">
      <c r="A533">
        <v>25</v>
      </c>
      <c r="B533">
        <v>-76.78</v>
      </c>
      <c r="C533">
        <v>50</v>
      </c>
      <c r="D533">
        <v>10000</v>
      </c>
      <c r="E533">
        <v>44</v>
      </c>
      <c r="F533">
        <f>[1]!wallScanTrans(B533,G506,H506,I506,L506)+J506</f>
        <v>53.291490328772518</v>
      </c>
      <c r="G533">
        <f t="shared" si="9"/>
        <v>1.96208619385621</v>
      </c>
    </row>
    <row r="534" spans="1:7">
      <c r="A534">
        <v>26</v>
      </c>
      <c r="B534">
        <v>-76.855000000000004</v>
      </c>
      <c r="C534">
        <v>50</v>
      </c>
      <c r="D534">
        <v>10000</v>
      </c>
      <c r="E534">
        <v>56</v>
      </c>
      <c r="F534">
        <f>[1]!wallScanTrans(B534,G506,H506,I506,L506)+J506</f>
        <v>53.291490328772518</v>
      </c>
      <c r="G534">
        <f t="shared" si="9"/>
        <v>0.13100043998451433</v>
      </c>
    </row>
    <row r="535" spans="1:7">
      <c r="A535">
        <v>27</v>
      </c>
      <c r="B535">
        <v>-76.92</v>
      </c>
      <c r="C535">
        <v>51</v>
      </c>
      <c r="D535">
        <v>10000</v>
      </c>
      <c r="E535">
        <v>67</v>
      </c>
      <c r="F535">
        <f>[1]!wallScanTrans(B535,G506,H506,I506,L506)+J506</f>
        <v>53.291490328772518</v>
      </c>
      <c r="G535">
        <f t="shared" si="9"/>
        <v>2.8048244388975734</v>
      </c>
    </row>
    <row r="536" spans="1:7">
      <c r="A536">
        <v>28</v>
      </c>
      <c r="B536">
        <v>-76.98</v>
      </c>
      <c r="C536">
        <v>50</v>
      </c>
      <c r="D536">
        <v>10000</v>
      </c>
      <c r="E536">
        <v>49</v>
      </c>
      <c r="F536">
        <f>[1]!wallScanTrans(B536,G506,H506,I506,L506)+J506</f>
        <v>53.291490328772518</v>
      </c>
      <c r="G536">
        <f t="shared" si="9"/>
        <v>0.37585488248873583</v>
      </c>
    </row>
    <row r="537" spans="1:7">
      <c r="A537">
        <v>29</v>
      </c>
      <c r="B537">
        <v>-77.040000000000006</v>
      </c>
      <c r="C537">
        <v>50</v>
      </c>
      <c r="D537">
        <v>10000</v>
      </c>
      <c r="E537">
        <v>54</v>
      </c>
      <c r="F537">
        <f>[1]!wallScanTrans(B537,G506,H506,I506,L506)+J506</f>
        <v>53.291490328772518</v>
      </c>
      <c r="G537">
        <f t="shared" si="9"/>
        <v>9.2960361893124916E-3</v>
      </c>
    </row>
    <row r="538" spans="1:7">
      <c r="A538">
        <v>30</v>
      </c>
      <c r="B538">
        <v>-77.114999999999995</v>
      </c>
      <c r="C538">
        <v>51</v>
      </c>
      <c r="D538">
        <v>10000</v>
      </c>
      <c r="E538">
        <v>41</v>
      </c>
      <c r="F538">
        <f>[1]!wallScanTrans(B538,G506,H506,I506,L506)+J506</f>
        <v>53.291490328772518</v>
      </c>
      <c r="G538">
        <f t="shared" si="9"/>
        <v>3.6848959634709355</v>
      </c>
    </row>
    <row r="539" spans="1:7">
      <c r="A539">
        <v>31</v>
      </c>
      <c r="B539">
        <v>-77.174999999999997</v>
      </c>
      <c r="C539">
        <v>51</v>
      </c>
      <c r="D539">
        <v>10000</v>
      </c>
      <c r="E539">
        <v>49</v>
      </c>
      <c r="F539">
        <f>[1]!wallScanTrans(B539,G506,H506,I506,L506)+J506</f>
        <v>53.291490328772518</v>
      </c>
      <c r="G539">
        <f t="shared" si="9"/>
        <v>0.37585488248873583</v>
      </c>
    </row>
    <row r="540" spans="1:7">
      <c r="A540">
        <v>32</v>
      </c>
      <c r="B540">
        <v>-77.234999999999999</v>
      </c>
      <c r="C540">
        <v>50</v>
      </c>
      <c r="D540">
        <v>10000</v>
      </c>
      <c r="E540">
        <v>57</v>
      </c>
      <c r="F540">
        <f>[1]!wallScanTrans(B540,G506,H506,I506,L506)+J506</f>
        <v>53.291490328772518</v>
      </c>
      <c r="G540">
        <f t="shared" si="9"/>
        <v>0.24128147336118888</v>
      </c>
    </row>
    <row r="541" spans="1:7">
      <c r="A541">
        <v>33</v>
      </c>
      <c r="B541">
        <v>-77.31</v>
      </c>
      <c r="C541">
        <v>50</v>
      </c>
      <c r="D541">
        <v>10000</v>
      </c>
      <c r="E541">
        <v>44</v>
      </c>
      <c r="F541">
        <f>[1]!wallScanTrans(B541,G506,H506,I506,L506)+J506</f>
        <v>53.291490328772518</v>
      </c>
      <c r="G541">
        <f t="shared" si="9"/>
        <v>1.96208619385621</v>
      </c>
    </row>
    <row r="542" spans="1:7">
      <c r="A542" t="s">
        <v>0</v>
      </c>
    </row>
    <row r="543" spans="1:7">
      <c r="A543" t="s">
        <v>0</v>
      </c>
    </row>
    <row r="544" spans="1:7">
      <c r="A544" t="s">
        <v>0</v>
      </c>
    </row>
    <row r="545" spans="1:12">
      <c r="A545" t="s">
        <v>0</v>
      </c>
    </row>
    <row r="546" spans="1:12">
      <c r="A546" t="s">
        <v>35</v>
      </c>
    </row>
    <row r="547" spans="1:12">
      <c r="A547" t="s">
        <v>2</v>
      </c>
    </row>
    <row r="548" spans="1:12">
      <c r="A548" t="s">
        <v>15</v>
      </c>
    </row>
    <row r="549" spans="1:12">
      <c r="A549" t="s">
        <v>4</v>
      </c>
    </row>
    <row r="550" spans="1:12">
      <c r="A550" t="s">
        <v>5</v>
      </c>
    </row>
    <row r="551" spans="1:12">
      <c r="A551" t="s">
        <v>6</v>
      </c>
    </row>
    <row r="552" spans="1:12">
      <c r="A552" t="s">
        <v>7</v>
      </c>
    </row>
    <row r="553" spans="1:12">
      <c r="A553" t="s">
        <v>36</v>
      </c>
    </row>
    <row r="554" spans="1:12">
      <c r="A554" t="s">
        <v>9</v>
      </c>
    </row>
    <row r="555" spans="1:12">
      <c r="A555" t="s">
        <v>10</v>
      </c>
      <c r="G555" t="s">
        <v>81</v>
      </c>
      <c r="H555" t="s">
        <v>82</v>
      </c>
      <c r="I555" t="s">
        <v>83</v>
      </c>
      <c r="J555" t="s">
        <v>84</v>
      </c>
      <c r="L555" t="s">
        <v>42</v>
      </c>
    </row>
    <row r="556" spans="1:12">
      <c r="A556" t="s">
        <v>11</v>
      </c>
      <c r="G556">
        <v>114.54522044260798</v>
      </c>
      <c r="H556">
        <v>-75.926181688705157</v>
      </c>
      <c r="I556">
        <v>0.45202165024172464</v>
      </c>
      <c r="J556">
        <v>48.891481634296504</v>
      </c>
      <c r="L556">
        <v>90</v>
      </c>
    </row>
    <row r="557" spans="1:12">
      <c r="A557" t="s">
        <v>0</v>
      </c>
      <c r="H557" s="3" t="s">
        <v>88</v>
      </c>
    </row>
    <row r="558" spans="1:12">
      <c r="A558" t="s">
        <v>63</v>
      </c>
      <c r="B558" t="s">
        <v>55</v>
      </c>
      <c r="C558" t="s">
        <v>45</v>
      </c>
      <c r="D558" t="s">
        <v>62</v>
      </c>
      <c r="E558" t="s">
        <v>61</v>
      </c>
      <c r="F558" t="s">
        <v>85</v>
      </c>
      <c r="G558" t="s">
        <v>86</v>
      </c>
      <c r="H558" t="s">
        <v>87</v>
      </c>
    </row>
    <row r="559" spans="1:12">
      <c r="A559">
        <v>1</v>
      </c>
      <c r="B559">
        <v>-75.010000000000005</v>
      </c>
      <c r="C559">
        <v>49</v>
      </c>
      <c r="D559">
        <v>10000</v>
      </c>
      <c r="E559">
        <v>154</v>
      </c>
      <c r="F559">
        <f>[1]!wallScanTrans(B559,G556,H556,I556,L556)+J556</f>
        <v>163.43670207690448</v>
      </c>
      <c r="G559">
        <f>(F559-E559)^2/E559</f>
        <v>0.57825549407956722</v>
      </c>
      <c r="H559">
        <f>SUM(G559:G591)/(COUNT(G559:G591)-4)</f>
        <v>1.0573731807185267</v>
      </c>
    </row>
    <row r="560" spans="1:12">
      <c r="A560">
        <v>2</v>
      </c>
      <c r="B560">
        <v>-75.084999999999994</v>
      </c>
      <c r="C560">
        <v>51</v>
      </c>
      <c r="D560">
        <v>10000</v>
      </c>
      <c r="E560">
        <v>173</v>
      </c>
      <c r="F560">
        <f>[1]!wallScanTrans(B560,G556,H556,I556,L556)+J556</f>
        <v>163.43670207690448</v>
      </c>
      <c r="G560">
        <f t="shared" ref="G560:G591" si="10">(F560-E560)^2/E560</f>
        <v>0.52865125529412171</v>
      </c>
    </row>
    <row r="561" spans="1:7">
      <c r="A561">
        <v>3</v>
      </c>
      <c r="B561">
        <v>-75.155000000000001</v>
      </c>
      <c r="C561">
        <v>51</v>
      </c>
      <c r="D561">
        <v>10000</v>
      </c>
      <c r="E561">
        <v>153</v>
      </c>
      <c r="F561">
        <f>[1]!wallScanTrans(B561,G556,H556,I556,L556)+J556</f>
        <v>163.43670207690448</v>
      </c>
      <c r="G561">
        <f t="shared" si="10"/>
        <v>0.71192647217034188</v>
      </c>
    </row>
    <row r="562" spans="1:7">
      <c r="A562">
        <v>4</v>
      </c>
      <c r="B562">
        <v>-75.22</v>
      </c>
      <c r="C562">
        <v>51</v>
      </c>
      <c r="D562">
        <v>10000</v>
      </c>
      <c r="E562">
        <v>160</v>
      </c>
      <c r="F562">
        <f>[1]!wallScanTrans(B562,G556,H556,I556,L556)+J556</f>
        <v>163.43670207690448</v>
      </c>
      <c r="G562">
        <f t="shared" si="10"/>
        <v>7.3818257283747343E-2</v>
      </c>
    </row>
    <row r="563" spans="1:7">
      <c r="A563">
        <v>5</v>
      </c>
      <c r="B563">
        <v>-75.290000000000006</v>
      </c>
      <c r="C563">
        <v>50</v>
      </c>
      <c r="D563">
        <v>10000</v>
      </c>
      <c r="E563">
        <v>166</v>
      </c>
      <c r="F563">
        <f>[1]!wallScanTrans(B563,G556,H556,I556,L556)+J556</f>
        <v>163.43670207690448</v>
      </c>
      <c r="G563">
        <f t="shared" si="10"/>
        <v>3.9581302665938546E-2</v>
      </c>
    </row>
    <row r="564" spans="1:7">
      <c r="A564">
        <v>6</v>
      </c>
      <c r="B564">
        <v>-75.349999999999994</v>
      </c>
      <c r="C564">
        <v>50</v>
      </c>
      <c r="D564">
        <v>10000</v>
      </c>
      <c r="E564">
        <v>176</v>
      </c>
      <c r="F564">
        <f>[1]!wallScanTrans(B564,G556,H556,I556,L556)+J556</f>
        <v>163.43670207690448</v>
      </c>
      <c r="G564">
        <f t="shared" si="10"/>
        <v>0.896798038093501</v>
      </c>
    </row>
    <row r="565" spans="1:7">
      <c r="A565">
        <v>7</v>
      </c>
      <c r="B565">
        <v>-75.42</v>
      </c>
      <c r="C565">
        <v>51</v>
      </c>
      <c r="D565">
        <v>10000</v>
      </c>
      <c r="E565">
        <v>154</v>
      </c>
      <c r="F565">
        <f>[1]!wallScanTrans(B565,G556,H556,I556,L556)+J556</f>
        <v>163.43670207690448</v>
      </c>
      <c r="G565">
        <f t="shared" si="10"/>
        <v>0.57825549407956722</v>
      </c>
    </row>
    <row r="566" spans="1:7">
      <c r="A566">
        <v>8</v>
      </c>
      <c r="B566">
        <v>-75.48</v>
      </c>
      <c r="C566">
        <v>51</v>
      </c>
      <c r="D566">
        <v>10000</v>
      </c>
      <c r="E566">
        <v>173</v>
      </c>
      <c r="F566">
        <f>[1]!wallScanTrans(B566,G556,H556,I556,L556)+J556</f>
        <v>163.43670207690448</v>
      </c>
      <c r="G566">
        <f t="shared" si="10"/>
        <v>0.52865125529412171</v>
      </c>
    </row>
    <row r="567" spans="1:7">
      <c r="A567">
        <v>9</v>
      </c>
      <c r="B567">
        <v>-75.534999999999997</v>
      </c>
      <c r="C567">
        <v>51</v>
      </c>
      <c r="D567">
        <v>10000</v>
      </c>
      <c r="E567">
        <v>156</v>
      </c>
      <c r="F567">
        <f>[1]!wallScanTrans(B567,G556,H556,I556,L556)+J556</f>
        <v>163.43670207690448</v>
      </c>
      <c r="G567">
        <f t="shared" si="10"/>
        <v>0.35451626782458606</v>
      </c>
    </row>
    <row r="568" spans="1:7">
      <c r="A568">
        <v>10</v>
      </c>
      <c r="B568">
        <v>-75.614999999999995</v>
      </c>
      <c r="C568">
        <v>50</v>
      </c>
      <c r="D568">
        <v>10000</v>
      </c>
      <c r="E568">
        <v>176</v>
      </c>
      <c r="F568">
        <f>[1]!wallScanTrans(B568,G556,H556,I556,L556)+J556</f>
        <v>163.39671230988668</v>
      </c>
      <c r="G568">
        <f t="shared" si="10"/>
        <v>0.90251625340773822</v>
      </c>
    </row>
    <row r="569" spans="1:7">
      <c r="A569">
        <v>11</v>
      </c>
      <c r="B569">
        <v>-75.674999999999997</v>
      </c>
      <c r="C569">
        <v>51</v>
      </c>
      <c r="D569">
        <v>10000</v>
      </c>
      <c r="E569">
        <v>145</v>
      </c>
      <c r="F569">
        <f>[1]!wallScanTrans(B569,G556,H556,I556,L556)+J556</f>
        <v>160.81034850877319</v>
      </c>
      <c r="G569">
        <f t="shared" si="10"/>
        <v>1.7239111721990799</v>
      </c>
    </row>
    <row r="570" spans="1:7">
      <c r="A570">
        <v>12</v>
      </c>
      <c r="B570">
        <v>-75.734999999999999</v>
      </c>
      <c r="C570">
        <v>50</v>
      </c>
      <c r="D570">
        <v>10000</v>
      </c>
      <c r="E570">
        <v>164</v>
      </c>
      <c r="F570">
        <f>[1]!wallScanTrans(B570,G556,H556,I556,L556)+J556</f>
        <v>154.18761446352295</v>
      </c>
      <c r="G570">
        <f t="shared" si="10"/>
        <v>0.58709091412478076</v>
      </c>
    </row>
    <row r="571" spans="1:7">
      <c r="A571">
        <v>13</v>
      </c>
      <c r="B571">
        <v>-75.805000000000007</v>
      </c>
      <c r="C571">
        <v>51</v>
      </c>
      <c r="D571">
        <v>10000</v>
      </c>
      <c r="E571">
        <v>153</v>
      </c>
      <c r="F571">
        <f>[1]!wallScanTrans(B571,G556,H556,I556,L556)+J556</f>
        <v>141.35956790772372</v>
      </c>
      <c r="G571">
        <f t="shared" si="10"/>
        <v>0.88561868820193235</v>
      </c>
    </row>
    <row r="572" spans="1:7">
      <c r="A572">
        <v>14</v>
      </c>
      <c r="B572">
        <v>-75.875</v>
      </c>
      <c r="C572">
        <v>51</v>
      </c>
      <c r="D572">
        <v>10000</v>
      </c>
      <c r="E572">
        <v>135</v>
      </c>
      <c r="F572">
        <f>[1]!wallScanTrans(B572,G556,H556,I556,L556)+J556</f>
        <v>123.0375729640752</v>
      </c>
      <c r="G572">
        <f t="shared" si="10"/>
        <v>1.0599974858505534</v>
      </c>
    </row>
    <row r="573" spans="1:7">
      <c r="A573">
        <v>15</v>
      </c>
      <c r="B573">
        <v>-75.94</v>
      </c>
      <c r="C573">
        <v>51</v>
      </c>
      <c r="D573">
        <v>10000</v>
      </c>
      <c r="E573">
        <v>83</v>
      </c>
      <c r="F573">
        <f>[1]!wallScanTrans(B573,G556,H556,I556,L556)+J556</f>
        <v>101.31905677105</v>
      </c>
      <c r="G573">
        <f t="shared" si="10"/>
        <v>4.0432269997705168</v>
      </c>
    </row>
    <row r="574" spans="1:7">
      <c r="A574">
        <v>16</v>
      </c>
      <c r="B574">
        <v>-75.995000000000005</v>
      </c>
      <c r="C574">
        <v>50</v>
      </c>
      <c r="D574">
        <v>10000</v>
      </c>
      <c r="E574">
        <v>85</v>
      </c>
      <c r="F574">
        <f>[1]!wallScanTrans(B574,G556,H556,I556,L556)+J556</f>
        <v>84.15662413168306</v>
      </c>
      <c r="G574">
        <f t="shared" si="10"/>
        <v>8.3680335912865028E-3</v>
      </c>
    </row>
    <row r="575" spans="1:7">
      <c r="A575">
        <v>17</v>
      </c>
      <c r="B575">
        <v>-76.06</v>
      </c>
      <c r="C575">
        <v>50</v>
      </c>
      <c r="D575">
        <v>10000</v>
      </c>
      <c r="E575">
        <v>78</v>
      </c>
      <c r="F575">
        <f>[1]!wallScanTrans(B575,G556,H556,I556,L556)+J556</f>
        <v>68.246483625400487</v>
      </c>
      <c r="G575">
        <f t="shared" si="10"/>
        <v>1.2196292521741132</v>
      </c>
    </row>
    <row r="576" spans="1:7">
      <c r="A576">
        <v>18</v>
      </c>
      <c r="B576">
        <v>-76.135000000000005</v>
      </c>
      <c r="C576">
        <v>50</v>
      </c>
      <c r="D576">
        <v>10000</v>
      </c>
      <c r="E576">
        <v>56</v>
      </c>
      <c r="F576">
        <f>[1]!wallScanTrans(B576,G556,H556,I556,L556)+J556</f>
        <v>55.775002467772367</v>
      </c>
      <c r="G576">
        <f t="shared" si="10"/>
        <v>9.0399802693793998E-4</v>
      </c>
    </row>
    <row r="577" spans="1:7">
      <c r="A577">
        <v>19</v>
      </c>
      <c r="B577">
        <v>-76.19</v>
      </c>
      <c r="C577">
        <v>50</v>
      </c>
      <c r="D577">
        <v>10000</v>
      </c>
      <c r="E577">
        <v>52</v>
      </c>
      <c r="F577">
        <f>[1]!wallScanTrans(B577,G556,H556,I556,L556)+J556</f>
        <v>50.637589514064835</v>
      </c>
      <c r="G577">
        <f t="shared" si="10"/>
        <v>3.5695429465117147E-2</v>
      </c>
    </row>
    <row r="578" spans="1:7">
      <c r="A578">
        <v>20</v>
      </c>
      <c r="B578">
        <v>-76.265000000000001</v>
      </c>
      <c r="C578">
        <v>49</v>
      </c>
      <c r="D578">
        <v>10000</v>
      </c>
      <c r="E578">
        <v>49</v>
      </c>
      <c r="F578">
        <f>[1]!wallScanTrans(B578,G556,H556,I556,L556)+J556</f>
        <v>48.891481634296504</v>
      </c>
      <c r="G578">
        <f t="shared" si="10"/>
        <v>2.403313407134226E-4</v>
      </c>
    </row>
    <row r="579" spans="1:7">
      <c r="A579">
        <v>21</v>
      </c>
      <c r="B579">
        <v>-76.33</v>
      </c>
      <c r="C579">
        <v>50</v>
      </c>
      <c r="D579">
        <v>10000</v>
      </c>
      <c r="E579">
        <v>42</v>
      </c>
      <c r="F579">
        <f>[1]!wallScanTrans(B579,G556,H556,I556,L556)+J556</f>
        <v>48.891481634296504</v>
      </c>
      <c r="G579">
        <f t="shared" si="10"/>
        <v>1.1307742646630004</v>
      </c>
    </row>
    <row r="580" spans="1:7">
      <c r="A580">
        <v>22</v>
      </c>
      <c r="B580">
        <v>-76.39</v>
      </c>
      <c r="C580">
        <v>51</v>
      </c>
      <c r="D580">
        <v>10000</v>
      </c>
      <c r="E580">
        <v>59</v>
      </c>
      <c r="F580">
        <f>[1]!wallScanTrans(B580,G556,H556,I556,L556)+J556</f>
        <v>48.891481634296504</v>
      </c>
      <c r="G580">
        <f t="shared" si="10"/>
        <v>1.7319007381316081</v>
      </c>
    </row>
    <row r="581" spans="1:7">
      <c r="A581">
        <v>23</v>
      </c>
      <c r="B581">
        <v>-76.454999999999998</v>
      </c>
      <c r="C581">
        <v>50</v>
      </c>
      <c r="D581">
        <v>10000</v>
      </c>
      <c r="E581">
        <v>60</v>
      </c>
      <c r="F581">
        <f>[1]!wallScanTrans(B581,G556,H556,I556,L556)+J556</f>
        <v>48.891481634296504</v>
      </c>
      <c r="G581">
        <f t="shared" si="10"/>
        <v>2.0566530046861979</v>
      </c>
    </row>
    <row r="582" spans="1:7">
      <c r="A582">
        <v>24</v>
      </c>
      <c r="B582">
        <v>-76.525000000000006</v>
      </c>
      <c r="C582">
        <v>51</v>
      </c>
      <c r="D582">
        <v>10000</v>
      </c>
      <c r="E582">
        <v>51</v>
      </c>
      <c r="F582">
        <f>[1]!wallScanTrans(B582,G556,H556,I556,L556)+J556</f>
        <v>48.891481634296504</v>
      </c>
      <c r="G582">
        <f t="shared" si="10"/>
        <v>8.7173523500175334E-2</v>
      </c>
    </row>
    <row r="583" spans="1:7">
      <c r="A583">
        <v>25</v>
      </c>
      <c r="B583">
        <v>-76.59</v>
      </c>
      <c r="C583">
        <v>50</v>
      </c>
      <c r="D583">
        <v>10000</v>
      </c>
      <c r="E583">
        <v>51</v>
      </c>
      <c r="F583">
        <f>[1]!wallScanTrans(B583,G556,H556,I556,L556)+J556</f>
        <v>48.891481634296504</v>
      </c>
      <c r="G583">
        <f t="shared" si="10"/>
        <v>8.7173523500175334E-2</v>
      </c>
    </row>
    <row r="584" spans="1:7">
      <c r="A584">
        <v>26</v>
      </c>
      <c r="B584">
        <v>-76.644999999999996</v>
      </c>
      <c r="C584">
        <v>50</v>
      </c>
      <c r="D584">
        <v>10000</v>
      </c>
      <c r="E584">
        <v>53</v>
      </c>
      <c r="F584">
        <f>[1]!wallScanTrans(B584,G556,H556,I556,L556)+J556</f>
        <v>48.891481634296504</v>
      </c>
      <c r="G584">
        <f t="shared" si="10"/>
        <v>0.31848911625137594</v>
      </c>
    </row>
    <row r="585" spans="1:7">
      <c r="A585">
        <v>27</v>
      </c>
      <c r="B585">
        <v>-76.72</v>
      </c>
      <c r="C585">
        <v>51</v>
      </c>
      <c r="D585">
        <v>10000</v>
      </c>
      <c r="E585">
        <v>56</v>
      </c>
      <c r="F585">
        <f>[1]!wallScanTrans(B585,G556,H556,I556,L556)+J556</f>
        <v>48.891481634296504</v>
      </c>
      <c r="G585">
        <f t="shared" si="10"/>
        <v>0.90233988134899834</v>
      </c>
    </row>
    <row r="586" spans="1:7">
      <c r="A586">
        <v>28</v>
      </c>
      <c r="B586">
        <v>-76.784999999999997</v>
      </c>
      <c r="C586">
        <v>51</v>
      </c>
      <c r="D586">
        <v>10000</v>
      </c>
      <c r="E586">
        <v>41</v>
      </c>
      <c r="F586">
        <f>[1]!wallScanTrans(B586,G556,H556,I556,L556)+J556</f>
        <v>48.891481634296504</v>
      </c>
      <c r="G586">
        <f t="shared" si="10"/>
        <v>1.5189142044985127</v>
      </c>
    </row>
    <row r="587" spans="1:7">
      <c r="A587">
        <v>29</v>
      </c>
      <c r="B587">
        <v>-76.844999999999999</v>
      </c>
      <c r="C587">
        <v>51</v>
      </c>
      <c r="D587">
        <v>10000</v>
      </c>
      <c r="E587">
        <v>51</v>
      </c>
      <c r="F587">
        <f>[1]!wallScanTrans(B587,G556,H556,I556,L556)+J556</f>
        <v>48.891481634296504</v>
      </c>
      <c r="G587">
        <f t="shared" si="10"/>
        <v>8.7173523500175334E-2</v>
      </c>
    </row>
    <row r="588" spans="1:7">
      <c r="A588">
        <v>30</v>
      </c>
      <c r="B588">
        <v>-76.91</v>
      </c>
      <c r="C588">
        <v>51</v>
      </c>
      <c r="D588">
        <v>10000</v>
      </c>
      <c r="E588">
        <v>46</v>
      </c>
      <c r="F588">
        <f>[1]!wallScanTrans(B588,G556,H556,I556,L556)+J556</f>
        <v>48.891481634296504</v>
      </c>
      <c r="G588">
        <f t="shared" si="10"/>
        <v>0.18175360959726047</v>
      </c>
    </row>
    <row r="589" spans="1:7">
      <c r="A589">
        <v>31</v>
      </c>
      <c r="B589">
        <v>-76.97</v>
      </c>
      <c r="C589">
        <v>51</v>
      </c>
      <c r="D589">
        <v>10000</v>
      </c>
      <c r="E589">
        <v>60</v>
      </c>
      <c r="F589">
        <f>[1]!wallScanTrans(B589,G556,H556,I556,L556)+J556</f>
        <v>48.891481634296504</v>
      </c>
      <c r="G589">
        <f t="shared" si="10"/>
        <v>2.0566530046861979</v>
      </c>
    </row>
    <row r="590" spans="1:7">
      <c r="A590">
        <v>32</v>
      </c>
      <c r="B590">
        <v>-77.034999999999997</v>
      </c>
      <c r="C590">
        <v>51</v>
      </c>
      <c r="D590">
        <v>10000</v>
      </c>
      <c r="E590">
        <v>42</v>
      </c>
      <c r="F590">
        <f>[1]!wallScanTrans(B590,G556,H556,I556,L556)+J556</f>
        <v>48.891481634296504</v>
      </c>
      <c r="G590">
        <f t="shared" si="10"/>
        <v>1.1307742646630004</v>
      </c>
    </row>
    <row r="591" spans="1:7">
      <c r="A591">
        <v>33</v>
      </c>
      <c r="B591">
        <v>-77.114999999999995</v>
      </c>
      <c r="C591">
        <v>51</v>
      </c>
      <c r="D591">
        <v>10000</v>
      </c>
      <c r="E591">
        <v>36</v>
      </c>
      <c r="F591">
        <f>[1]!wallScanTrans(B591,G556,H556,I556,L556)+J556</f>
        <v>48.891481634296504</v>
      </c>
      <c r="G591">
        <f t="shared" si="10"/>
        <v>4.6163971868723355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3:X37"/>
  <sheetViews>
    <sheetView tabSelected="1" zoomScale="85" zoomScaleNormal="85" workbookViewId="0">
      <selection activeCell="T6" sqref="T6:V16"/>
    </sheetView>
  </sheetViews>
  <sheetFormatPr defaultRowHeight="15"/>
  <sheetData>
    <row r="3" spans="3:24">
      <c r="I3" t="s">
        <v>89</v>
      </c>
      <c r="J3">
        <v>-6.5000000000000002E-2</v>
      </c>
    </row>
    <row r="4" spans="3:24">
      <c r="D4" t="s">
        <v>90</v>
      </c>
      <c r="I4" t="s">
        <v>91</v>
      </c>
      <c r="J4">
        <v>33</v>
      </c>
    </row>
    <row r="5" spans="3:24">
      <c r="C5" t="s">
        <v>92</v>
      </c>
      <c r="D5" t="s">
        <v>93</v>
      </c>
      <c r="E5" t="s">
        <v>94</v>
      </c>
      <c r="F5" t="s">
        <v>95</v>
      </c>
      <c r="G5" t="s">
        <v>96</v>
      </c>
      <c r="J5" t="s">
        <v>97</v>
      </c>
      <c r="L5" t="s">
        <v>98</v>
      </c>
      <c r="M5" t="s">
        <v>99</v>
      </c>
      <c r="S5" s="4" t="s">
        <v>100</v>
      </c>
      <c r="T5" s="4" t="s">
        <v>94</v>
      </c>
      <c r="U5" s="4" t="s">
        <v>95</v>
      </c>
      <c r="V5" s="4" t="s">
        <v>96</v>
      </c>
      <c r="W5" s="4" t="s">
        <v>101</v>
      </c>
      <c r="X5" s="4" t="s">
        <v>102</v>
      </c>
    </row>
    <row r="6" spans="3:24">
      <c r="C6">
        <v>1</v>
      </c>
      <c r="D6">
        <v>-76.515000000000001</v>
      </c>
      <c r="E6">
        <f>D6+1</f>
        <v>-75.515000000000001</v>
      </c>
      <c r="F6">
        <v>-42.17</v>
      </c>
      <c r="G6">
        <v>176.2</v>
      </c>
      <c r="J6">
        <f>E6+$J$1*($J$2-1)</f>
        <v>-75.515000000000001</v>
      </c>
      <c r="L6">
        <f>'980052'!H56</f>
        <v>-76.419989419963954</v>
      </c>
      <c r="M6">
        <f>L6-D6</f>
        <v>9.5010580036046122E-2</v>
      </c>
      <c r="S6" s="5">
        <v>1</v>
      </c>
      <c r="T6" s="5">
        <f>L6+X6</f>
        <v>-76.269989419963949</v>
      </c>
      <c r="U6" s="5">
        <f>F6</f>
        <v>-42.17</v>
      </c>
      <c r="V6" s="5">
        <f>G6</f>
        <v>176.2</v>
      </c>
      <c r="W6" s="5">
        <v>1</v>
      </c>
      <c r="X6" s="5">
        <v>0.15</v>
      </c>
    </row>
    <row r="7" spans="3:24">
      <c r="C7">
        <v>2</v>
      </c>
      <c r="D7">
        <v>-76.305000000000007</v>
      </c>
      <c r="E7">
        <f t="shared" ref="E7:E16" si="0">D7+1</f>
        <v>-75.305000000000007</v>
      </c>
      <c r="F7">
        <v>-42.17</v>
      </c>
      <c r="G7">
        <v>167.78</v>
      </c>
      <c r="J7">
        <f t="shared" ref="J7:J16" si="1">E7+$J$1*($J$2-1)</f>
        <v>-75.305000000000007</v>
      </c>
      <c r="L7">
        <f>'980052'!H106</f>
        <v>-76.183039986855746</v>
      </c>
      <c r="M7">
        <f t="shared" ref="M7:M16" si="2">L7-D7</f>
        <v>0.12196001314426042</v>
      </c>
      <c r="S7" s="5">
        <f>S6+1</f>
        <v>2</v>
      </c>
      <c r="T7" s="5">
        <f t="shared" ref="T7:T16" si="3">L7+X7</f>
        <v>-76.033039986855741</v>
      </c>
      <c r="U7" s="5">
        <f t="shared" ref="U7:V16" si="4">F7</f>
        <v>-42.17</v>
      </c>
      <c r="V7" s="5">
        <f t="shared" si="4"/>
        <v>167.78</v>
      </c>
      <c r="W7" s="5">
        <v>1</v>
      </c>
      <c r="X7" s="5">
        <v>0.15</v>
      </c>
    </row>
    <row r="8" spans="3:24">
      <c r="C8">
        <v>3</v>
      </c>
      <c r="D8">
        <v>-76.394999999999996</v>
      </c>
      <c r="E8">
        <f t="shared" si="0"/>
        <v>-75.394999999999996</v>
      </c>
      <c r="F8">
        <v>-42.02</v>
      </c>
      <c r="G8">
        <v>157.56</v>
      </c>
      <c r="J8">
        <f t="shared" si="1"/>
        <v>-75.394999999999996</v>
      </c>
      <c r="L8">
        <f>'980052'!H156</f>
        <v>-76.263526993301355</v>
      </c>
      <c r="M8">
        <f t="shared" si="2"/>
        <v>0.13147300669864137</v>
      </c>
      <c r="S8" s="5">
        <f t="shared" ref="S8:S16" si="5">S7+1</f>
        <v>3</v>
      </c>
      <c r="T8" s="5">
        <f t="shared" si="3"/>
        <v>-76.113526993301349</v>
      </c>
      <c r="U8" s="5">
        <f t="shared" si="4"/>
        <v>-42.02</v>
      </c>
      <c r="V8" s="5">
        <f t="shared" si="4"/>
        <v>157.56</v>
      </c>
      <c r="W8" s="5">
        <v>1</v>
      </c>
      <c r="X8" s="5">
        <v>0.15</v>
      </c>
    </row>
    <row r="9" spans="3:24">
      <c r="C9">
        <v>4</v>
      </c>
      <c r="D9">
        <v>-76.635000000000005</v>
      </c>
      <c r="E9">
        <f t="shared" si="0"/>
        <v>-75.635000000000005</v>
      </c>
      <c r="F9">
        <v>-41.895000000000003</v>
      </c>
      <c r="G9">
        <v>147.72999999999999</v>
      </c>
      <c r="J9">
        <f t="shared" si="1"/>
        <v>-75.635000000000005</v>
      </c>
      <c r="L9">
        <f>'980052'!H206</f>
        <v>-76.33063958113533</v>
      </c>
      <c r="M9">
        <f t="shared" si="2"/>
        <v>0.30436041886467535</v>
      </c>
      <c r="S9" s="5">
        <f t="shared" si="5"/>
        <v>4</v>
      </c>
      <c r="T9" s="5">
        <f t="shared" si="3"/>
        <v>-76.180639581135324</v>
      </c>
      <c r="U9" s="5">
        <f t="shared" si="4"/>
        <v>-41.895000000000003</v>
      </c>
      <c r="V9" s="5">
        <f t="shared" si="4"/>
        <v>147.72999999999999</v>
      </c>
      <c r="W9" s="5">
        <v>1</v>
      </c>
      <c r="X9" s="5">
        <v>0.15</v>
      </c>
    </row>
    <row r="10" spans="3:24">
      <c r="C10">
        <v>5</v>
      </c>
      <c r="D10">
        <v>-76.754999999999995</v>
      </c>
      <c r="E10">
        <f t="shared" si="0"/>
        <v>-75.754999999999995</v>
      </c>
      <c r="F10">
        <v>-42.04</v>
      </c>
      <c r="G10">
        <v>138.88</v>
      </c>
      <c r="J10">
        <f t="shared" si="1"/>
        <v>-75.754999999999995</v>
      </c>
      <c r="L10">
        <f>'980052'!H256</f>
        <v>-76.495014315474094</v>
      </c>
      <c r="M10">
        <f t="shared" si="2"/>
        <v>0.25998568452590121</v>
      </c>
      <c r="S10" s="5">
        <f t="shared" si="5"/>
        <v>5</v>
      </c>
      <c r="T10" s="5">
        <f t="shared" si="3"/>
        <v>-76.345014315474089</v>
      </c>
      <c r="U10" s="5">
        <f t="shared" si="4"/>
        <v>-42.04</v>
      </c>
      <c r="V10" s="5">
        <f t="shared" si="4"/>
        <v>138.88</v>
      </c>
      <c r="W10" s="5">
        <v>1</v>
      </c>
      <c r="X10" s="5">
        <v>0.15</v>
      </c>
    </row>
    <row r="11" spans="3:24">
      <c r="C11">
        <v>6</v>
      </c>
      <c r="D11">
        <v>-76.66</v>
      </c>
      <c r="E11">
        <f t="shared" si="0"/>
        <v>-75.66</v>
      </c>
      <c r="F11">
        <v>-42.215000000000003</v>
      </c>
      <c r="G11">
        <v>127.61499999999999</v>
      </c>
      <c r="J11">
        <f t="shared" si="1"/>
        <v>-75.66</v>
      </c>
      <c r="L11">
        <f>'980052'!H306</f>
        <v>-76.540572290123947</v>
      </c>
      <c r="M11">
        <f t="shared" si="2"/>
        <v>0.11942770987604945</v>
      </c>
      <c r="S11" s="5">
        <f t="shared" si="5"/>
        <v>6</v>
      </c>
      <c r="T11" s="5">
        <f t="shared" si="3"/>
        <v>-76.390572290123941</v>
      </c>
      <c r="U11" s="5">
        <f t="shared" si="4"/>
        <v>-42.215000000000003</v>
      </c>
      <c r="V11" s="5">
        <f t="shared" si="4"/>
        <v>127.61499999999999</v>
      </c>
      <c r="W11" s="5">
        <v>1</v>
      </c>
      <c r="X11" s="5">
        <v>0.15</v>
      </c>
    </row>
    <row r="12" spans="3:24">
      <c r="C12">
        <v>7</v>
      </c>
      <c r="D12">
        <v>-77.254999999999995</v>
      </c>
      <c r="E12">
        <f t="shared" si="0"/>
        <v>-76.254999999999995</v>
      </c>
      <c r="F12">
        <v>-42.07</v>
      </c>
      <c r="G12">
        <v>117.515</v>
      </c>
      <c r="J12">
        <f t="shared" si="1"/>
        <v>-76.254999999999995</v>
      </c>
      <c r="L12">
        <f>'980052'!H356</f>
        <v>-77.090173085164594</v>
      </c>
      <c r="M12">
        <f t="shared" si="2"/>
        <v>0.16482691483540179</v>
      </c>
      <c r="S12" s="5">
        <f t="shared" si="5"/>
        <v>7</v>
      </c>
      <c r="T12" s="5">
        <f t="shared" si="3"/>
        <v>-76.940173085164588</v>
      </c>
      <c r="U12" s="5">
        <f t="shared" si="4"/>
        <v>-42.07</v>
      </c>
      <c r="V12" s="5">
        <f t="shared" si="4"/>
        <v>117.515</v>
      </c>
      <c r="W12" s="5">
        <v>2</v>
      </c>
      <c r="X12" s="5">
        <v>0.15</v>
      </c>
    </row>
    <row r="13" spans="3:24">
      <c r="C13">
        <v>8</v>
      </c>
      <c r="D13">
        <v>-77.38</v>
      </c>
      <c r="E13">
        <f t="shared" si="0"/>
        <v>-76.38</v>
      </c>
      <c r="F13">
        <v>-42.21</v>
      </c>
      <c r="G13">
        <v>107.77</v>
      </c>
      <c r="J13">
        <f t="shared" si="1"/>
        <v>-76.38</v>
      </c>
      <c r="L13">
        <f>'980052'!H406</f>
        <v>-77.085847627558266</v>
      </c>
      <c r="M13">
        <f t="shared" si="2"/>
        <v>0.29415237244172943</v>
      </c>
      <c r="S13" s="5">
        <f t="shared" si="5"/>
        <v>8</v>
      </c>
      <c r="T13" s="5">
        <f t="shared" si="3"/>
        <v>-76.93584762755826</v>
      </c>
      <c r="U13" s="5">
        <f t="shared" si="4"/>
        <v>-42.21</v>
      </c>
      <c r="V13" s="5">
        <f t="shared" si="4"/>
        <v>107.77</v>
      </c>
      <c r="W13" s="5">
        <v>1</v>
      </c>
      <c r="X13" s="5">
        <v>0.15</v>
      </c>
    </row>
    <row r="14" spans="3:24">
      <c r="C14">
        <v>9</v>
      </c>
      <c r="D14">
        <v>-76.855000000000004</v>
      </c>
      <c r="E14">
        <f t="shared" si="0"/>
        <v>-75.855000000000004</v>
      </c>
      <c r="F14">
        <v>-42.09</v>
      </c>
      <c r="G14">
        <v>97.415000000000006</v>
      </c>
      <c r="J14">
        <f t="shared" si="1"/>
        <v>-75.855000000000004</v>
      </c>
      <c r="L14">
        <f>'980052'!H456</f>
        <v>-76.547242561389069</v>
      </c>
      <c r="M14">
        <f t="shared" si="2"/>
        <v>0.30775743861093474</v>
      </c>
      <c r="S14" s="5">
        <f t="shared" si="5"/>
        <v>9</v>
      </c>
      <c r="T14" s="5">
        <f t="shared" si="3"/>
        <v>-76.397242561389064</v>
      </c>
      <c r="U14" s="5">
        <f t="shared" si="4"/>
        <v>-42.09</v>
      </c>
      <c r="V14" s="5">
        <f t="shared" si="4"/>
        <v>97.415000000000006</v>
      </c>
      <c r="W14" s="5">
        <v>1</v>
      </c>
      <c r="X14" s="5">
        <v>0.15</v>
      </c>
    </row>
    <row r="15" spans="3:24">
      <c r="C15">
        <v>10</v>
      </c>
      <c r="D15">
        <v>-76.215000000000003</v>
      </c>
      <c r="E15">
        <f t="shared" si="0"/>
        <v>-75.215000000000003</v>
      </c>
      <c r="F15">
        <v>-42.164999999999999</v>
      </c>
      <c r="G15">
        <v>87.18</v>
      </c>
      <c r="J15">
        <f>E15+$J$1*($J$2-1)</f>
        <v>-75.215000000000003</v>
      </c>
      <c r="L15">
        <f>'980052'!H506</f>
        <v>-75.980258883960047</v>
      </c>
      <c r="M15">
        <f t="shared" si="2"/>
        <v>0.23474111603995595</v>
      </c>
      <c r="S15" s="5">
        <f t="shared" si="5"/>
        <v>10</v>
      </c>
      <c r="T15" s="5">
        <f t="shared" si="3"/>
        <v>-75.830258883960042</v>
      </c>
      <c r="U15" s="5">
        <f t="shared" si="4"/>
        <v>-42.164999999999999</v>
      </c>
      <c r="V15" s="5">
        <f t="shared" si="4"/>
        <v>87.18</v>
      </c>
      <c r="W15" s="5">
        <v>1</v>
      </c>
      <c r="X15" s="5">
        <v>0.15</v>
      </c>
    </row>
    <row r="16" spans="3:24">
      <c r="C16">
        <v>11</v>
      </c>
      <c r="D16">
        <v>-76.015000000000001</v>
      </c>
      <c r="E16">
        <f t="shared" si="0"/>
        <v>-75.015000000000001</v>
      </c>
      <c r="F16">
        <v>-41.954999999999998</v>
      </c>
      <c r="G16">
        <v>77.295000000000002</v>
      </c>
      <c r="J16">
        <f t="shared" si="1"/>
        <v>-75.015000000000001</v>
      </c>
      <c r="L16">
        <f>'980052'!H556</f>
        <v>-75.926181688705157</v>
      </c>
      <c r="M16">
        <f t="shared" si="2"/>
        <v>8.8818311294843966E-2</v>
      </c>
      <c r="S16" s="5">
        <f t="shared" si="5"/>
        <v>11</v>
      </c>
      <c r="T16" s="5">
        <f t="shared" si="3"/>
        <v>-75.776181688705151</v>
      </c>
      <c r="U16" s="5">
        <f t="shared" si="4"/>
        <v>-41.954999999999998</v>
      </c>
      <c r="V16" s="5">
        <f t="shared" si="4"/>
        <v>77.295000000000002</v>
      </c>
      <c r="W16" s="5">
        <v>1</v>
      </c>
      <c r="X16" s="5">
        <v>0.15</v>
      </c>
    </row>
    <row r="17" spans="19:24">
      <c r="S17" s="6">
        <v>12</v>
      </c>
      <c r="T17" s="6">
        <f>L6+X17</f>
        <v>-73.919989419963954</v>
      </c>
      <c r="U17" s="6">
        <f t="shared" ref="U17:V27" si="6">F6</f>
        <v>-42.17</v>
      </c>
      <c r="V17" s="6">
        <f t="shared" si="6"/>
        <v>176.2</v>
      </c>
      <c r="W17" s="6">
        <v>1</v>
      </c>
      <c r="X17" s="6">
        <v>2.5</v>
      </c>
    </row>
    <row r="18" spans="19:24">
      <c r="S18" s="6">
        <f>S17+1</f>
        <v>13</v>
      </c>
      <c r="T18" s="6">
        <f t="shared" ref="T18:T27" si="7">L7+X18</f>
        <v>-73.683039986855746</v>
      </c>
      <c r="U18" s="6">
        <f t="shared" si="6"/>
        <v>-42.17</v>
      </c>
      <c r="V18" s="6">
        <f t="shared" si="6"/>
        <v>167.78</v>
      </c>
      <c r="W18" s="6">
        <v>1</v>
      </c>
      <c r="X18" s="6">
        <v>2.5</v>
      </c>
    </row>
    <row r="19" spans="19:24">
      <c r="S19" s="6">
        <f t="shared" ref="S19:S27" si="8">S18+1</f>
        <v>14</v>
      </c>
      <c r="T19" s="6">
        <f t="shared" si="7"/>
        <v>-73.763526993301355</v>
      </c>
      <c r="U19" s="6">
        <f t="shared" si="6"/>
        <v>-42.02</v>
      </c>
      <c r="V19" s="6">
        <f t="shared" si="6"/>
        <v>157.56</v>
      </c>
      <c r="W19" s="6">
        <v>1</v>
      </c>
      <c r="X19" s="6">
        <v>2.5</v>
      </c>
    </row>
    <row r="20" spans="19:24">
      <c r="S20" s="6">
        <f t="shared" si="8"/>
        <v>15</v>
      </c>
      <c r="T20" s="6">
        <f t="shared" si="7"/>
        <v>-73.83063958113533</v>
      </c>
      <c r="U20" s="6">
        <f t="shared" si="6"/>
        <v>-41.895000000000003</v>
      </c>
      <c r="V20" s="6">
        <f t="shared" si="6"/>
        <v>147.72999999999999</v>
      </c>
      <c r="W20" s="6">
        <v>1</v>
      </c>
      <c r="X20" s="6">
        <v>2.5</v>
      </c>
    </row>
    <row r="21" spans="19:24">
      <c r="S21" s="6">
        <f t="shared" si="8"/>
        <v>16</v>
      </c>
      <c r="T21" s="6">
        <f t="shared" si="7"/>
        <v>-73.995014315474094</v>
      </c>
      <c r="U21" s="6">
        <f t="shared" si="6"/>
        <v>-42.04</v>
      </c>
      <c r="V21" s="6">
        <f t="shared" si="6"/>
        <v>138.88</v>
      </c>
      <c r="W21" s="6">
        <v>1</v>
      </c>
      <c r="X21" s="6">
        <v>2.5</v>
      </c>
    </row>
    <row r="22" spans="19:24">
      <c r="S22" s="6">
        <f t="shared" si="8"/>
        <v>17</v>
      </c>
      <c r="T22" s="6">
        <f t="shared" si="7"/>
        <v>-74.040572290123947</v>
      </c>
      <c r="U22" s="6">
        <f t="shared" si="6"/>
        <v>-42.215000000000003</v>
      </c>
      <c r="V22" s="6">
        <f t="shared" si="6"/>
        <v>127.61499999999999</v>
      </c>
      <c r="W22" s="6">
        <v>1</v>
      </c>
      <c r="X22" s="6">
        <v>2.5</v>
      </c>
    </row>
    <row r="23" spans="19:24">
      <c r="S23" s="6">
        <f t="shared" si="8"/>
        <v>18</v>
      </c>
      <c r="T23" s="6">
        <f t="shared" si="7"/>
        <v>-74.590173085164594</v>
      </c>
      <c r="U23" s="6">
        <f t="shared" si="6"/>
        <v>-42.07</v>
      </c>
      <c r="V23" s="6">
        <f t="shared" si="6"/>
        <v>117.515</v>
      </c>
      <c r="W23" s="6">
        <v>3</v>
      </c>
      <c r="X23" s="6">
        <v>2.5</v>
      </c>
    </row>
    <row r="24" spans="19:24">
      <c r="S24" s="6">
        <f t="shared" si="8"/>
        <v>19</v>
      </c>
      <c r="T24" s="6">
        <f t="shared" si="7"/>
        <v>-74.585847627558266</v>
      </c>
      <c r="U24" s="6">
        <f t="shared" si="6"/>
        <v>-42.21</v>
      </c>
      <c r="V24" s="6">
        <f t="shared" si="6"/>
        <v>107.77</v>
      </c>
      <c r="W24" s="6">
        <v>1</v>
      </c>
      <c r="X24" s="6">
        <v>2.5</v>
      </c>
    </row>
    <row r="25" spans="19:24">
      <c r="S25" s="6">
        <f t="shared" si="8"/>
        <v>20</v>
      </c>
      <c r="T25" s="6">
        <f t="shared" si="7"/>
        <v>-74.047242561389069</v>
      </c>
      <c r="U25" s="6">
        <f t="shared" si="6"/>
        <v>-42.09</v>
      </c>
      <c r="V25" s="6">
        <f t="shared" si="6"/>
        <v>97.415000000000006</v>
      </c>
      <c r="W25" s="6">
        <v>1</v>
      </c>
      <c r="X25" s="6">
        <v>2.5</v>
      </c>
    </row>
    <row r="26" spans="19:24">
      <c r="S26" s="6">
        <f t="shared" si="8"/>
        <v>21</v>
      </c>
      <c r="T26" s="6">
        <f t="shared" si="7"/>
        <v>-73.480258883960047</v>
      </c>
      <c r="U26" s="6">
        <f t="shared" si="6"/>
        <v>-42.164999999999999</v>
      </c>
      <c r="V26" s="6">
        <f t="shared" si="6"/>
        <v>87.18</v>
      </c>
      <c r="W26" s="6">
        <v>1</v>
      </c>
      <c r="X26" s="6">
        <v>2.5</v>
      </c>
    </row>
    <row r="27" spans="19:24">
      <c r="S27" s="6">
        <f t="shared" si="8"/>
        <v>22</v>
      </c>
      <c r="T27" s="6">
        <f t="shared" si="7"/>
        <v>-73.426181688705157</v>
      </c>
      <c r="U27" s="6">
        <f t="shared" si="6"/>
        <v>-41.954999999999998</v>
      </c>
      <c r="V27" s="6">
        <f t="shared" si="6"/>
        <v>77.295000000000002</v>
      </c>
      <c r="W27" s="6">
        <v>1</v>
      </c>
      <c r="X27" s="6">
        <v>2.5</v>
      </c>
    </row>
    <row r="28" spans="19:24">
      <c r="S28" s="7">
        <v>23</v>
      </c>
      <c r="T28" s="7">
        <f>$L$12+X28</f>
        <v>-76.640173085164591</v>
      </c>
      <c r="U28" s="7">
        <f>$F$10</f>
        <v>-42.04</v>
      </c>
      <c r="V28" s="7">
        <f>$G$12</f>
        <v>117.515</v>
      </c>
      <c r="W28" s="7">
        <v>2</v>
      </c>
      <c r="X28" s="7">
        <v>0.45</v>
      </c>
    </row>
    <row r="29" spans="19:24">
      <c r="S29" s="7">
        <f>S28+1</f>
        <v>24</v>
      </c>
      <c r="T29" s="7">
        <f t="shared" ref="T29:T34" si="9">$L$12+X29</f>
        <v>-76.340173085164594</v>
      </c>
      <c r="U29" s="7">
        <f t="shared" ref="U29:U34" si="10">$F$10</f>
        <v>-42.04</v>
      </c>
      <c r="V29" s="7">
        <f t="shared" ref="V29:V34" si="11">$G$12</f>
        <v>117.515</v>
      </c>
      <c r="W29" s="7">
        <v>2</v>
      </c>
      <c r="X29" s="7">
        <v>0.75</v>
      </c>
    </row>
    <row r="30" spans="19:24">
      <c r="S30" s="7">
        <f t="shared" ref="S30:S34" si="12">S29+1</f>
        <v>25</v>
      </c>
      <c r="T30" s="7">
        <f t="shared" si="9"/>
        <v>-76.040173085164597</v>
      </c>
      <c r="U30" s="7">
        <f t="shared" si="10"/>
        <v>-42.04</v>
      </c>
      <c r="V30" s="7">
        <f t="shared" si="11"/>
        <v>117.515</v>
      </c>
      <c r="W30" s="7">
        <v>2</v>
      </c>
      <c r="X30" s="7">
        <v>1.05</v>
      </c>
    </row>
    <row r="31" spans="19:24">
      <c r="S31" s="7">
        <f t="shared" si="12"/>
        <v>26</v>
      </c>
      <c r="T31" s="7">
        <f t="shared" si="9"/>
        <v>-75.740173085164599</v>
      </c>
      <c r="U31" s="7">
        <f t="shared" si="10"/>
        <v>-42.04</v>
      </c>
      <c r="V31" s="7">
        <f t="shared" si="11"/>
        <v>117.515</v>
      </c>
      <c r="W31" s="7">
        <v>2</v>
      </c>
      <c r="X31" s="7">
        <v>1.35</v>
      </c>
    </row>
    <row r="32" spans="19:24">
      <c r="S32" s="7">
        <f t="shared" si="12"/>
        <v>27</v>
      </c>
      <c r="T32" s="7">
        <f t="shared" si="9"/>
        <v>-75.440173085164588</v>
      </c>
      <c r="U32" s="7">
        <f t="shared" si="10"/>
        <v>-42.04</v>
      </c>
      <c r="V32" s="7">
        <f t="shared" si="11"/>
        <v>117.515</v>
      </c>
      <c r="W32" s="7">
        <v>2</v>
      </c>
      <c r="X32" s="7">
        <v>1.65</v>
      </c>
    </row>
    <row r="33" spans="19:24">
      <c r="S33" s="7">
        <f t="shared" si="12"/>
        <v>28</v>
      </c>
      <c r="T33" s="7">
        <f t="shared" si="9"/>
        <v>-75.140173085164591</v>
      </c>
      <c r="U33" s="7">
        <f t="shared" si="10"/>
        <v>-42.04</v>
      </c>
      <c r="V33" s="7">
        <f t="shared" si="11"/>
        <v>117.515</v>
      </c>
      <c r="W33" s="7">
        <v>2</v>
      </c>
      <c r="X33" s="7">
        <v>1.95</v>
      </c>
    </row>
    <row r="34" spans="19:24">
      <c r="S34" s="7">
        <f t="shared" si="12"/>
        <v>29</v>
      </c>
      <c r="T34" s="7">
        <f t="shared" si="9"/>
        <v>-74.840173085164594</v>
      </c>
      <c r="U34" s="7">
        <f t="shared" si="10"/>
        <v>-42.04</v>
      </c>
      <c r="V34" s="7">
        <f t="shared" si="11"/>
        <v>117.515</v>
      </c>
      <c r="W34" s="7">
        <v>2</v>
      </c>
      <c r="X34" s="7">
        <v>2.25</v>
      </c>
    </row>
    <row r="36" spans="19:24">
      <c r="T36" s="4">
        <f>MAX(T6:T34)</f>
        <v>-73.426181688705157</v>
      </c>
      <c r="U36" s="4">
        <f>MAX(U6:U34)</f>
        <v>-41.895000000000003</v>
      </c>
      <c r="V36" s="4">
        <f>MAX(V6:V34)</f>
        <v>176.2</v>
      </c>
    </row>
    <row r="37" spans="19:24">
      <c r="T37" s="4">
        <f>MIN(T6:T34)</f>
        <v>-76.940173085164588</v>
      </c>
      <c r="U37" s="4">
        <f>MIN(U6:U34)</f>
        <v>-42.215000000000003</v>
      </c>
      <c r="V37" s="4">
        <f>MIN(V6:V34)</f>
        <v>77.295000000000002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980052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2014-01-08T02:32:19Z</dcterms:created>
  <dcterms:modified xsi:type="dcterms:W3CDTF">2014-01-08T21:11:52Z</dcterms:modified>
</cp:coreProperties>
</file>